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taivo\Documents\Vallaga seotud materjal\Risti staadion\Ehituse hange\Uus hange\"/>
    </mc:Choice>
  </mc:AlternateContent>
  <xr:revisionPtr revIDLastSave="0" documentId="13_ncr:1_{64AB27ED-1E0B-4BF9-941A-F280FD903A28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Koond" sheetId="1" r:id="rId1"/>
    <sheet name="Leh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6" i="1" l="1"/>
  <c r="H29" i="1" l="1"/>
  <c r="H27" i="1"/>
  <c r="H31" i="1" l="1"/>
  <c r="H30" i="1"/>
  <c r="H28" i="1"/>
  <c r="H26" i="1"/>
  <c r="H24" i="1"/>
  <c r="H32" i="1" l="1"/>
  <c r="H19" i="1" l="1"/>
  <c r="H18" i="1" l="1"/>
  <c r="H20" i="1" l="1"/>
  <c r="G35" i="1"/>
  <c r="C32" i="2"/>
  <c r="D32" i="2"/>
  <c r="E32" i="2"/>
  <c r="F32" i="2"/>
  <c r="G32" i="2"/>
  <c r="H32" i="2"/>
  <c r="I32" i="2"/>
  <c r="K32" i="2"/>
  <c r="L32" i="2"/>
  <c r="M32" i="2"/>
  <c r="N32" i="2"/>
  <c r="O32" i="2"/>
  <c r="P32" i="2"/>
  <c r="Q32" i="2"/>
  <c r="R32" i="2"/>
  <c r="J32" i="2"/>
  <c r="B47" i="2"/>
  <c r="H10" i="1"/>
  <c r="H6" i="1"/>
  <c r="H7" i="1"/>
  <c r="H8" i="1"/>
  <c r="H9" i="1"/>
  <c r="H11" i="1"/>
  <c r="H12" i="1"/>
  <c r="H13" i="1"/>
  <c r="G34" i="1" l="1"/>
  <c r="G38" i="1" s="1"/>
  <c r="G39" i="1" s="1"/>
  <c r="G40" i="1" s="1"/>
  <c r="S32" i="2"/>
  <c r="H14" i="1"/>
</calcChain>
</file>

<file path=xl/sharedStrings.xml><?xml version="1.0" encoding="utf-8"?>
<sst xmlns="http://schemas.openxmlformats.org/spreadsheetml/2006/main" count="87" uniqueCount="59">
  <si>
    <t xml:space="preserve">kogusumma  </t>
  </si>
  <si>
    <t xml:space="preserve">Load, kindlustused  </t>
  </si>
  <si>
    <t xml:space="preserve">Infotahvlid  </t>
  </si>
  <si>
    <t xml:space="preserve">Tööpiirkonna korrashoid  </t>
  </si>
  <si>
    <t xml:space="preserve">Tööohutus  </t>
  </si>
  <si>
    <t xml:space="preserve">Keskkonnanõuded  </t>
  </si>
  <si>
    <t>Kvaliteedi ja tööprogrammi tagamise plaan</t>
  </si>
  <si>
    <t xml:space="preserve">Tööde mõõdistamine ja märkimistööd  </t>
  </si>
  <si>
    <t xml:space="preserve">Konsultatsioonid projekteerijaga  </t>
  </si>
  <si>
    <t xml:space="preserve">tk  </t>
  </si>
  <si>
    <t xml:space="preserve">m  </t>
  </si>
  <si>
    <t xml:space="preserve">komplekt  </t>
  </si>
  <si>
    <t>Artikli nr</t>
  </si>
  <si>
    <t>Makseartikli nimetus</t>
  </si>
  <si>
    <t>Mõõtühik</t>
  </si>
  <si>
    <t>Parameetrid</t>
  </si>
  <si>
    <t>Maht</t>
  </si>
  <si>
    <t>Ühikhind</t>
  </si>
  <si>
    <t>Maksumus</t>
  </si>
  <si>
    <t>KULUDE LOEND Nr 1: ÜLDISED</t>
  </si>
  <si>
    <t>KULUDE LOEND NR 1: ÜLDISED</t>
  </si>
  <si>
    <t>Summa kantud kokkuvõttesse</t>
  </si>
  <si>
    <t>KULUDE LOEND Nr 2: EHITUSOBJEKTI ETTEVALMISTAMINE</t>
  </si>
  <si>
    <t>KULUDE LOEND Nr 8: TEHNOVÕRGUD</t>
  </si>
  <si>
    <t>KANTUD KOGU SUMMASSE</t>
  </si>
  <si>
    <t>käibemaks 20%</t>
  </si>
  <si>
    <t>KOKKU käibemaksuga 20%</t>
  </si>
  <si>
    <t>KULUDE LOEND NR 8: TEHNOVÕRGUD</t>
  </si>
  <si>
    <t>KULUDE LOEND NR 2: EHITUSOBJEKTI ETTEVALMISTAMINE</t>
  </si>
  <si>
    <t>AXPK 4*35</t>
  </si>
  <si>
    <t>MCMK 2*2.5</t>
  </si>
  <si>
    <t>MCMK 2*1.5+1.5</t>
  </si>
  <si>
    <t>MCMK 4*1.5+1.5</t>
  </si>
  <si>
    <t>MCMK 2*4+4</t>
  </si>
  <si>
    <t>mcmk 2*6+6</t>
  </si>
  <si>
    <t>mcmk 2*4+4</t>
  </si>
  <si>
    <t>MCMK 3*16+16</t>
  </si>
  <si>
    <t>kaablijätke</t>
  </si>
  <si>
    <t>AXPK 4G 50</t>
  </si>
  <si>
    <t>m³</t>
  </si>
  <si>
    <t>kompl</t>
  </si>
  <si>
    <t>1. Kõik tööd teostada vastavalt Eesti Vabariigis kehtivatele seadustele ja normidele,</t>
  </si>
  <si>
    <t xml:space="preserve">    valmistajapoolsetele eeskirjadele ja kooskõlas heade ehitustavadega.</t>
  </si>
  <si>
    <t>2. Puistematerjalide mahud on antud tihendatult paigaldatuna.</t>
  </si>
  <si>
    <t>3. Hinnakalkulatsioon peab sisaldama kõiki võimalikke antud positsioonil kirjeldatud lisatöid, kulusid ja makse.</t>
  </si>
  <si>
    <t>4. Toodud tabeli mahud ei ole pakkuja jaoks siduvad. Pakkuja peab hinna kalkuleerimisel töödemahud ise üle kontrollima.</t>
  </si>
  <si>
    <t>Olemasoleva kuuri lammutamine staadioni kõrvalt valgustusmasti nr 2 asukohalt</t>
  </si>
  <si>
    <t>Staadioni valgustus</t>
  </si>
  <si>
    <r>
      <rPr>
        <b/>
        <sz val="10"/>
        <color indexed="8"/>
        <rFont val="Times New Roman"/>
        <family val="1"/>
        <charset val="186"/>
      </rPr>
      <t>Töö:</t>
    </r>
    <r>
      <rPr>
        <sz val="10"/>
        <color indexed="8"/>
        <rFont val="Times New Roman"/>
        <family val="1"/>
        <charset val="186"/>
      </rPr>
      <t xml:space="preserve"> 0.4 kv elektrikaabli otsmuhv PVC-kaablile. </t>
    </r>
    <r>
      <rPr>
        <b/>
        <sz val="10"/>
        <color indexed="8"/>
        <rFont val="Times New Roman"/>
        <family val="1"/>
        <charset val="186"/>
      </rPr>
      <t xml:space="preserve">Materjalid: </t>
    </r>
    <r>
      <rPr>
        <sz val="10"/>
        <color indexed="8"/>
        <rFont val="Times New Roman"/>
        <family val="1"/>
        <charset val="186"/>
      </rPr>
      <t>Otsamuhv kaablile AXPK 4G16</t>
    </r>
  </si>
  <si>
    <r>
      <rPr>
        <b/>
        <sz val="10"/>
        <color indexed="8"/>
        <rFont val="Times New Roman"/>
        <family val="1"/>
        <charset val="186"/>
      </rPr>
      <t>Töö:</t>
    </r>
    <r>
      <rPr>
        <sz val="10"/>
        <color indexed="8"/>
        <rFont val="Times New Roman"/>
        <family val="1"/>
        <charset val="186"/>
      </rPr>
      <t xml:space="preserve"> Staadioni juhtnuppude-kombipistikupesa kilbi montaaž koos seadmetega  </t>
    </r>
    <r>
      <rPr>
        <b/>
        <sz val="10"/>
        <color indexed="8"/>
        <rFont val="Times New Roman"/>
        <family val="1"/>
        <charset val="186"/>
      </rPr>
      <t>Materjalid:</t>
    </r>
    <r>
      <rPr>
        <sz val="10"/>
        <color indexed="8"/>
        <rFont val="Times New Roman"/>
        <family val="1"/>
        <charset val="186"/>
      </rPr>
      <t xml:space="preserve"> Kilp koostada vastavalt joonisel LEHT EL 4-04 olevale juhtnuppude-kombipistikupesa kilbi skeemile</t>
    </r>
  </si>
  <si>
    <t>Paigaldisele kasutusloa andmiseks vajalikud kontrolltoimingud ja mõõtmised.</t>
  </si>
  <si>
    <t>Olemasolevate ehitustöödele ettejäävate puude langetamine koos kändude juurimisega</t>
  </si>
  <si>
    <r>
      <rPr>
        <b/>
        <sz val="10"/>
        <color indexed="8"/>
        <rFont val="Times New Roman"/>
        <family val="1"/>
        <charset val="186"/>
      </rPr>
      <t xml:space="preserve">Töö: </t>
    </r>
    <r>
      <rPr>
        <sz val="10"/>
        <color indexed="8"/>
        <rFont val="Times New Roman"/>
        <family val="1"/>
        <charset val="186"/>
      </rPr>
      <t>Mahamärkimine ja teostusmõõdistus</t>
    </r>
  </si>
  <si>
    <t>LÄÄNE-NIGULA VALD, RISTI STAADIONI VALGUSTUSE PÕHIPROJEKT</t>
  </si>
  <si>
    <t>OSAD: EL (Elekter). KULULOEND.</t>
  </si>
  <si>
    <r>
      <rPr>
        <b/>
        <sz val="10"/>
        <color indexed="8"/>
        <rFont val="Times New Roman"/>
        <family val="1"/>
        <charset val="186"/>
      </rPr>
      <t>Töö:</t>
    </r>
    <r>
      <rPr>
        <sz val="10"/>
        <color indexed="8"/>
        <rFont val="Times New Roman"/>
        <family val="1"/>
        <charset val="186"/>
      </rPr>
      <t xml:space="preserve"> Staadioni valgustuse metallmasti  ja RBJ vundamendi montaaž. </t>
    </r>
    <r>
      <rPr>
        <b/>
        <sz val="10"/>
        <color indexed="8"/>
        <rFont val="Times New Roman"/>
        <family val="1"/>
        <charset val="186"/>
      </rPr>
      <t>Materjalid:18 meetrise maapealse osaga t</t>
    </r>
    <r>
      <rPr>
        <sz val="10"/>
        <color indexed="8"/>
        <rFont val="Times New Roman"/>
        <family val="1"/>
        <charset val="186"/>
      </rPr>
      <t xml:space="preserve">singitud 2.7m T-konsooliga valgustusmast minimaalse mastitüve läbimõõduga d1=323mm, raudbetoonvundament RBJ7L, tee ehituseks sobiv materjal vundmendikaeviku taastäiteks kogu 3m³.  </t>
    </r>
  </si>
  <si>
    <r>
      <rPr>
        <b/>
        <sz val="10"/>
        <color indexed="8"/>
        <rFont val="Times New Roman"/>
        <family val="1"/>
        <charset val="186"/>
      </rPr>
      <t>Töö:</t>
    </r>
    <r>
      <rPr>
        <sz val="10"/>
        <color indexed="8"/>
        <rFont val="Times New Roman"/>
        <family val="1"/>
        <charset val="186"/>
      </rPr>
      <t xml:space="preserve"> Staadionivalgustuse kaablikaeviku kaevamine /valgustusmastide ja kilbi SJK maandurite paigaldus/ kaitsetorus maakaablite paigaldamine. </t>
    </r>
    <r>
      <rPr>
        <b/>
        <sz val="10"/>
        <color indexed="8"/>
        <rFont val="Times New Roman"/>
        <family val="1"/>
        <charset val="186"/>
      </rPr>
      <t>Materjalid:</t>
    </r>
    <r>
      <rPr>
        <sz val="10"/>
        <color indexed="8"/>
        <rFont val="Times New Roman"/>
        <family val="1"/>
        <charset val="186"/>
      </rPr>
      <t xml:space="preserve"> AXPK 4G16 L=163m, kaablikaitsetoru 450N (B-klass) Ø50mm L=157m, Vakköis Cu25 L=60m, 1.5 meetrised maandusvaiad 9tk,  hoiatuslint ettevaatust EL MP kaabel L=150m, asfaltkatte taastamine 250mm killustikalusel seguga AC 12 surf 70/100, asfaldikihi paksus 60mm, taastatav pind  30m². Haljastuse taastamine 150mm kasvumullakihil külvimuru 165m².  Heki taastamine. </t>
    </r>
  </si>
  <si>
    <r>
      <rPr>
        <b/>
        <sz val="10"/>
        <color indexed="8"/>
        <rFont val="Times New Roman"/>
        <family val="1"/>
        <charset val="186"/>
      </rPr>
      <t>Töö:</t>
    </r>
    <r>
      <rPr>
        <sz val="10"/>
        <color indexed="8"/>
        <rFont val="Times New Roman"/>
        <family val="1"/>
        <charset val="186"/>
      </rPr>
      <t xml:space="preserve"> Staadioni valgustuse jaotus-lülituskilbi SJK montaaž koos seadmetega  </t>
    </r>
    <r>
      <rPr>
        <b/>
        <sz val="10"/>
        <color indexed="8"/>
        <rFont val="Times New Roman"/>
        <family val="1"/>
        <charset val="186"/>
      </rPr>
      <t>Materjalid:</t>
    </r>
    <r>
      <rPr>
        <sz val="10"/>
        <color indexed="8"/>
        <rFont val="Times New Roman"/>
        <family val="1"/>
        <charset val="186"/>
      </rPr>
      <t xml:space="preserve"> Kilp koostada vastavalt joonisel LEHT EL 4-04 olevale SJK skeemile, kilbi toite-juhtimiskaablite pikkus määramata, kuna sõltub paigaldus viisist.</t>
    </r>
  </si>
  <si>
    <r>
      <t xml:space="preserve">Töö: </t>
    </r>
    <r>
      <rPr>
        <sz val="10"/>
        <color indexed="8"/>
        <rFont val="Times New Roman"/>
        <family val="1"/>
        <charset val="186"/>
      </rPr>
      <t xml:space="preserve">staadioni valgustuse prožektorite ja masti minikilbi montaaž ja ühendamine toitekaablitega vatavalt joonisele LEHT EL-4-03_Staadioni elektripaigaldise plokkskeem. Prožektorid suunata vastavalt Lisale-1. </t>
    </r>
    <r>
      <rPr>
        <b/>
        <sz val="10"/>
        <color indexed="8"/>
        <rFont val="Times New Roman"/>
        <family val="1"/>
        <charset val="186"/>
      </rPr>
      <t xml:space="preserve"> Materjalid: </t>
    </r>
    <r>
      <rPr>
        <sz val="10"/>
        <color indexed="8"/>
        <rFont val="Times New Roman"/>
        <family val="1"/>
        <charset val="186"/>
      </rPr>
      <t xml:space="preserve">ühendusklemmidekomplekt (SV15), 1*6AC4tk, DIN latiga minikilp 9 moodulit, neli  Arrlux Optoelectronic Co.,Ltd - FLD600-T5S1-LUMILEDS LUXEON 5050 5000K L-Flood Lightprožektorit. Prožektorid komplektis paigalduskaabliga L=19m ja kõigi vajalike ühendus-paigaldustarvikutega.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</si>
</sst>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_-* #,##0\ [$€-425]_-;\-* #,##0\ [$€-425]_-;_-* &quot;-&quot;??\ [$€-425]_-;_-@_-"/>
    <numFmt numFmtId="166" formatCode="#,##0.00\ _k_r"/>
  </numFmts>
  <fonts count="13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2"/>
      <name val="Arial"/>
      <family val="2"/>
    </font>
    <font>
      <sz val="10"/>
      <name val="Times New Roman"/>
      <family val="1"/>
    </font>
    <font>
      <b/>
      <u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69">
    <xf numFmtId="0" fontId="0" fillId="0" borderId="0" xfId="0"/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0" xfId="0" applyNumberFormat="1" applyFont="1" applyBorder="1"/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/>
    <xf numFmtId="164" fontId="2" fillId="0" borderId="0" xfId="0" applyNumberFormat="1" applyFont="1" applyBorder="1"/>
    <xf numFmtId="164" fontId="2" fillId="0" borderId="2" xfId="0" applyNumberFormat="1" applyFont="1" applyBorder="1" applyAlignment="1">
      <alignment horizontal="center"/>
    </xf>
    <xf numFmtId="164" fontId="2" fillId="0" borderId="1" xfId="0" applyNumberFormat="1" applyFont="1" applyBorder="1"/>
    <xf numFmtId="164" fontId="2" fillId="0" borderId="2" xfId="0" applyNumberFormat="1" applyFont="1" applyBorder="1"/>
    <xf numFmtId="164" fontId="2" fillId="0" borderId="3" xfId="0" applyNumberFormat="1" applyFont="1" applyBorder="1" applyAlignment="1">
      <alignment horizontal="right"/>
    </xf>
    <xf numFmtId="164" fontId="3" fillId="0" borderId="3" xfId="0" applyNumberFormat="1" applyFont="1" applyBorder="1"/>
    <xf numFmtId="2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3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3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166" fontId="4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horizontal="right"/>
    </xf>
    <xf numFmtId="164" fontId="3" fillId="0" borderId="0" xfId="0" applyNumberFormat="1" applyFont="1" applyBorder="1"/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2" fontId="8" fillId="0" borderId="1" xfId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left" vertical="center" wrapText="1"/>
    </xf>
    <xf numFmtId="0" fontId="8" fillId="0" borderId="9" xfId="1" applyFont="1" applyFill="1" applyBorder="1" applyAlignment="1">
      <alignment horizontal="left" wrapText="1"/>
    </xf>
    <xf numFmtId="0" fontId="8" fillId="0" borderId="1" xfId="1" applyFont="1" applyFill="1" applyBorder="1" applyAlignment="1">
      <alignment wrapText="1"/>
    </xf>
    <xf numFmtId="0" fontId="8" fillId="0" borderId="3" xfId="1" applyFont="1" applyFill="1" applyBorder="1" applyAlignment="1">
      <alignment horizontal="center"/>
    </xf>
    <xf numFmtId="2" fontId="8" fillId="0" borderId="3" xfId="1" applyNumberFormat="1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9" xfId="0" applyFont="1" applyBorder="1"/>
    <xf numFmtId="164" fontId="11" fillId="0" borderId="4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/>
    </xf>
    <xf numFmtId="0" fontId="9" fillId="0" borderId="4" xfId="0" applyFont="1" applyBorder="1"/>
    <xf numFmtId="0" fontId="12" fillId="0" borderId="0" xfId="0" applyFont="1"/>
    <xf numFmtId="2" fontId="8" fillId="0" borderId="1" xfId="1" applyNumberFormat="1" applyFont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2" fontId="8" fillId="0" borderId="9" xfId="1" applyNumberFormat="1" applyFont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7" fillId="0" borderId="0" xfId="1" applyFont="1" applyFill="1" applyAlignment="1">
      <alignment horizontal="center" wrapText="1"/>
    </xf>
    <xf numFmtId="0" fontId="7" fillId="0" borderId="0" xfId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wrapText="1"/>
    </xf>
    <xf numFmtId="165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</cellXfs>
  <cellStyles count="2">
    <cellStyle name="Normaallaad" xfId="0" builtinId="0"/>
    <cellStyle name="Normal_Sheet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6"/>
  <sheetViews>
    <sheetView tabSelected="1" view="pageLayout" topLeftCell="A28" zoomScale="130" zoomScaleNormal="100" zoomScalePageLayoutView="130" workbookViewId="0">
      <selection activeCell="C29" sqref="C29"/>
    </sheetView>
  </sheetViews>
  <sheetFormatPr defaultColWidth="9.109375" defaultRowHeight="13.2" x14ac:dyDescent="0.25"/>
  <cols>
    <col min="1" max="1" width="8.109375" style="3" customWidth="1"/>
    <col min="2" max="2" width="2.109375" style="3" customWidth="1"/>
    <col min="3" max="3" width="49.109375" style="3" customWidth="1"/>
    <col min="4" max="4" width="17.88671875" style="3" customWidth="1"/>
    <col min="5" max="5" width="11.6640625" style="4" customWidth="1"/>
    <col min="6" max="6" width="9.109375" style="15"/>
    <col min="7" max="7" width="9.109375" style="18"/>
    <col min="8" max="8" width="12.88671875" style="18" customWidth="1"/>
    <col min="9" max="16384" width="9.109375" style="3"/>
  </cols>
  <sheetData>
    <row r="1" spans="1:8" ht="15.75" customHeight="1" x14ac:dyDescent="0.3">
      <c r="A1" s="63" t="s">
        <v>53</v>
      </c>
      <c r="B1" s="63"/>
      <c r="C1" s="63"/>
      <c r="D1" s="63"/>
      <c r="E1" s="63"/>
      <c r="F1" s="63"/>
      <c r="G1" s="63"/>
      <c r="H1" s="63"/>
    </row>
    <row r="2" spans="1:8" ht="15.6" x14ac:dyDescent="0.25">
      <c r="A2" s="64" t="s">
        <v>54</v>
      </c>
      <c r="B2" s="64"/>
      <c r="C2" s="64"/>
      <c r="D2" s="64"/>
      <c r="E2" s="64"/>
      <c r="F2" s="64"/>
      <c r="G2" s="64"/>
      <c r="H2" s="64"/>
    </row>
    <row r="3" spans="1:8" ht="4.5" customHeight="1" x14ac:dyDescent="0.25">
      <c r="F3" s="24"/>
      <c r="G3" s="25"/>
      <c r="H3" s="25"/>
    </row>
    <row r="4" spans="1:8" ht="15.75" customHeight="1" x14ac:dyDescent="0.3">
      <c r="A4" s="5" t="s">
        <v>20</v>
      </c>
    </row>
    <row r="5" spans="1:8" ht="13.8" thickBot="1" x14ac:dyDescent="0.3">
      <c r="A5" s="9" t="s">
        <v>12</v>
      </c>
      <c r="B5" s="9"/>
      <c r="C5" s="9" t="s">
        <v>13</v>
      </c>
      <c r="D5" s="9" t="s">
        <v>15</v>
      </c>
      <c r="E5" s="10" t="s">
        <v>14</v>
      </c>
      <c r="F5" s="16" t="s">
        <v>16</v>
      </c>
      <c r="G5" s="19" t="s">
        <v>17</v>
      </c>
      <c r="H5" s="19" t="s">
        <v>18</v>
      </c>
    </row>
    <row r="6" spans="1:8" ht="13.8" thickTop="1" x14ac:dyDescent="0.25">
      <c r="A6" s="7">
        <v>10202</v>
      </c>
      <c r="B6" s="7"/>
      <c r="C6" s="7" t="s">
        <v>1</v>
      </c>
      <c r="D6" s="7"/>
      <c r="E6" s="8" t="s">
        <v>0</v>
      </c>
      <c r="F6" s="50">
        <v>1</v>
      </c>
      <c r="G6" s="20"/>
      <c r="H6" s="20">
        <f t="shared" ref="H6:H13" si="0">G6*F6</f>
        <v>0</v>
      </c>
    </row>
    <row r="7" spans="1:8" x14ac:dyDescent="0.25">
      <c r="A7" s="7">
        <v>10203</v>
      </c>
      <c r="B7" s="7"/>
      <c r="C7" s="7" t="s">
        <v>2</v>
      </c>
      <c r="D7" s="7"/>
      <c r="E7" s="8" t="s">
        <v>0</v>
      </c>
      <c r="F7" s="50">
        <v>0</v>
      </c>
      <c r="G7" s="20"/>
      <c r="H7" s="20">
        <f t="shared" si="0"/>
        <v>0</v>
      </c>
    </row>
    <row r="8" spans="1:8" x14ac:dyDescent="0.25">
      <c r="A8" s="7">
        <v>10204</v>
      </c>
      <c r="B8" s="7"/>
      <c r="C8" s="7" t="s">
        <v>3</v>
      </c>
      <c r="D8" s="7"/>
      <c r="E8" s="8" t="s">
        <v>0</v>
      </c>
      <c r="F8" s="50">
        <v>1</v>
      </c>
      <c r="G8" s="20"/>
      <c r="H8" s="20">
        <f t="shared" si="0"/>
        <v>0</v>
      </c>
    </row>
    <row r="9" spans="1:8" x14ac:dyDescent="0.25">
      <c r="A9" s="7">
        <v>10206</v>
      </c>
      <c r="B9" s="7"/>
      <c r="C9" s="7" t="s">
        <v>4</v>
      </c>
      <c r="D9" s="7"/>
      <c r="E9" s="8" t="s">
        <v>0</v>
      </c>
      <c r="F9" s="50">
        <v>1</v>
      </c>
      <c r="G9" s="20"/>
      <c r="H9" s="20">
        <f t="shared" si="0"/>
        <v>0</v>
      </c>
    </row>
    <row r="10" spans="1:8" x14ac:dyDescent="0.25">
      <c r="A10" s="7">
        <v>10207</v>
      </c>
      <c r="B10" s="7"/>
      <c r="C10" s="7" t="s">
        <v>5</v>
      </c>
      <c r="D10" s="7"/>
      <c r="E10" s="8" t="s">
        <v>0</v>
      </c>
      <c r="F10" s="50">
        <v>1</v>
      </c>
      <c r="G10" s="20"/>
      <c r="H10" s="20">
        <f t="shared" si="0"/>
        <v>0</v>
      </c>
    </row>
    <row r="11" spans="1:8" x14ac:dyDescent="0.25">
      <c r="A11" s="7">
        <v>10208</v>
      </c>
      <c r="B11" s="7"/>
      <c r="C11" s="7" t="s">
        <v>6</v>
      </c>
      <c r="D11" s="7"/>
      <c r="E11" s="8" t="s">
        <v>0</v>
      </c>
      <c r="F11" s="50">
        <v>1</v>
      </c>
      <c r="G11" s="20"/>
      <c r="H11" s="20">
        <f t="shared" si="0"/>
        <v>0</v>
      </c>
    </row>
    <row r="12" spans="1:8" x14ac:dyDescent="0.25">
      <c r="A12" s="7">
        <v>10211</v>
      </c>
      <c r="B12" s="7"/>
      <c r="C12" s="7" t="s">
        <v>7</v>
      </c>
      <c r="D12" s="7"/>
      <c r="E12" s="8" t="s">
        <v>0</v>
      </c>
      <c r="F12" s="50">
        <v>1</v>
      </c>
      <c r="G12" s="20"/>
      <c r="H12" s="20">
        <f t="shared" si="0"/>
        <v>0</v>
      </c>
    </row>
    <row r="13" spans="1:8" ht="13.8" thickBot="1" x14ac:dyDescent="0.3">
      <c r="A13" s="13">
        <v>10212</v>
      </c>
      <c r="B13" s="13"/>
      <c r="C13" s="13" t="s">
        <v>8</v>
      </c>
      <c r="D13" s="13"/>
      <c r="E13" s="14" t="s">
        <v>0</v>
      </c>
      <c r="F13" s="51">
        <v>1</v>
      </c>
      <c r="G13" s="21"/>
      <c r="H13" s="21">
        <f t="shared" si="0"/>
        <v>0</v>
      </c>
    </row>
    <row r="14" spans="1:8" ht="13.8" thickTop="1" x14ac:dyDescent="0.25">
      <c r="A14" s="11"/>
      <c r="B14" s="11"/>
      <c r="C14" s="11"/>
      <c r="D14" s="11"/>
      <c r="E14" s="12"/>
      <c r="F14" s="17"/>
      <c r="G14" s="22" t="s">
        <v>21</v>
      </c>
      <c r="H14" s="23">
        <f>SUM(H6:H13)</f>
        <v>0</v>
      </c>
    </row>
    <row r="15" spans="1:8" ht="3.75" customHeight="1" x14ac:dyDescent="0.25">
      <c r="A15" s="1"/>
      <c r="B15" s="1"/>
      <c r="C15" s="1"/>
      <c r="D15" s="1"/>
      <c r="E15" s="2"/>
    </row>
    <row r="16" spans="1:8" ht="15.6" x14ac:dyDescent="0.3">
      <c r="A16" s="5" t="s">
        <v>28</v>
      </c>
    </row>
    <row r="17" spans="1:8" ht="13.8" thickBot="1" x14ac:dyDescent="0.3">
      <c r="A17" s="9" t="s">
        <v>12</v>
      </c>
      <c r="B17" s="9"/>
      <c r="C17" s="9" t="s">
        <v>13</v>
      </c>
      <c r="D17" s="9" t="s">
        <v>15</v>
      </c>
      <c r="E17" s="10" t="s">
        <v>14</v>
      </c>
      <c r="F17" s="16" t="s">
        <v>16</v>
      </c>
      <c r="G17" s="19" t="s">
        <v>17</v>
      </c>
      <c r="H17" s="19" t="s">
        <v>18</v>
      </c>
    </row>
    <row r="18" spans="1:8" ht="27" thickTop="1" x14ac:dyDescent="0.25">
      <c r="A18" s="11">
        <v>20208</v>
      </c>
      <c r="B18" s="35"/>
      <c r="C18" s="46" t="s">
        <v>51</v>
      </c>
      <c r="D18" s="36"/>
      <c r="E18" s="48" t="s">
        <v>40</v>
      </c>
      <c r="F18" s="48">
        <v>1</v>
      </c>
      <c r="G18" s="49"/>
      <c r="H18" s="49">
        <f>F18*G18</f>
        <v>0</v>
      </c>
    </row>
    <row r="19" spans="1:8" ht="26.4" x14ac:dyDescent="0.25">
      <c r="A19" s="7">
        <v>20318</v>
      </c>
      <c r="B19" s="44"/>
      <c r="C19" s="47" t="s">
        <v>46</v>
      </c>
      <c r="D19" s="45"/>
      <c r="E19" s="40" t="s">
        <v>39</v>
      </c>
      <c r="F19" s="40">
        <v>21</v>
      </c>
      <c r="G19" s="41"/>
      <c r="H19" s="41">
        <f>F19*G19</f>
        <v>0</v>
      </c>
    </row>
    <row r="20" spans="1:8" x14ac:dyDescent="0.25">
      <c r="A20" s="11"/>
      <c r="B20" s="11"/>
      <c r="C20" s="11"/>
      <c r="D20" s="11"/>
      <c r="E20" s="12"/>
      <c r="F20" s="17"/>
      <c r="G20" s="22" t="s">
        <v>21</v>
      </c>
      <c r="H20" s="23">
        <f>SUM(H18:H19)</f>
        <v>0</v>
      </c>
    </row>
    <row r="21" spans="1:8" ht="15.6" x14ac:dyDescent="0.3">
      <c r="A21" s="5" t="s">
        <v>27</v>
      </c>
    </row>
    <row r="22" spans="1:8" ht="13.8" thickBot="1" x14ac:dyDescent="0.3">
      <c r="A22" s="9" t="s">
        <v>12</v>
      </c>
      <c r="B22" s="9"/>
      <c r="C22" s="9" t="s">
        <v>13</v>
      </c>
      <c r="D22" s="9" t="s">
        <v>15</v>
      </c>
      <c r="E22" s="10" t="s">
        <v>14</v>
      </c>
      <c r="F22" s="16" t="s">
        <v>16</v>
      </c>
      <c r="G22" s="19" t="s">
        <v>17</v>
      </c>
      <c r="H22" s="19" t="s">
        <v>18</v>
      </c>
    </row>
    <row r="23" spans="1:8" ht="13.8" thickTop="1" x14ac:dyDescent="0.25">
      <c r="A23" s="52"/>
      <c r="B23" s="53"/>
      <c r="C23" s="56" t="s">
        <v>47</v>
      </c>
      <c r="D23" s="53"/>
      <c r="E23" s="37"/>
      <c r="F23" s="38"/>
      <c r="G23" s="39"/>
      <c r="H23" s="39"/>
    </row>
    <row r="24" spans="1:8" ht="132" x14ac:dyDescent="0.25">
      <c r="A24" s="43">
        <v>80308</v>
      </c>
      <c r="B24" s="6"/>
      <c r="C24" s="59" t="s">
        <v>56</v>
      </c>
      <c r="D24" s="6"/>
      <c r="E24" s="42" t="s">
        <v>10</v>
      </c>
      <c r="F24" s="55">
        <v>148</v>
      </c>
      <c r="G24" s="54"/>
      <c r="H24" s="58">
        <f t="shared" ref="H24:H31" si="1">F24*G24</f>
        <v>0</v>
      </c>
    </row>
    <row r="25" spans="1:8" ht="26.4" x14ac:dyDescent="0.25">
      <c r="A25" s="43">
        <v>80311</v>
      </c>
      <c r="B25" s="6"/>
      <c r="C25" s="59" t="s">
        <v>48</v>
      </c>
      <c r="D25" s="6"/>
      <c r="E25" s="42" t="s">
        <v>9</v>
      </c>
      <c r="F25" s="55">
        <v>4</v>
      </c>
      <c r="G25" s="54"/>
      <c r="H25" s="58"/>
    </row>
    <row r="26" spans="1:8" ht="66" x14ac:dyDescent="0.25">
      <c r="A26" s="43">
        <v>80312</v>
      </c>
      <c r="B26" s="6"/>
      <c r="C26" s="60" t="s">
        <v>57</v>
      </c>
      <c r="D26" s="6"/>
      <c r="E26" s="42" t="s">
        <v>40</v>
      </c>
      <c r="F26" s="55">
        <v>1</v>
      </c>
      <c r="G26" s="54"/>
      <c r="H26" s="58">
        <f t="shared" si="1"/>
        <v>0</v>
      </c>
    </row>
    <row r="27" spans="1:8" ht="52.8" x14ac:dyDescent="0.25">
      <c r="A27" s="43">
        <v>80312</v>
      </c>
      <c r="B27" s="6"/>
      <c r="C27" s="60" t="s">
        <v>49</v>
      </c>
      <c r="D27" s="6"/>
      <c r="E27" s="42" t="s">
        <v>40</v>
      </c>
      <c r="F27" s="55">
        <v>1</v>
      </c>
      <c r="G27" s="54"/>
      <c r="H27" s="58">
        <f t="shared" ref="H27" si="2">F27*G27</f>
        <v>0</v>
      </c>
    </row>
    <row r="28" spans="1:8" ht="79.2" x14ac:dyDescent="0.25">
      <c r="A28" s="43">
        <v>80316</v>
      </c>
      <c r="B28" s="6"/>
      <c r="C28" s="59" t="s">
        <v>55</v>
      </c>
      <c r="D28" s="6"/>
      <c r="E28" s="42" t="s">
        <v>11</v>
      </c>
      <c r="F28" s="55">
        <v>2</v>
      </c>
      <c r="G28" s="20"/>
      <c r="H28" s="58">
        <f t="shared" si="1"/>
        <v>0</v>
      </c>
    </row>
    <row r="29" spans="1:8" ht="118.8" x14ac:dyDescent="0.25">
      <c r="A29" s="43">
        <v>80316</v>
      </c>
      <c r="B29" s="6"/>
      <c r="C29" s="62" t="s">
        <v>58</v>
      </c>
      <c r="D29" s="6"/>
      <c r="E29" s="42" t="s">
        <v>11</v>
      </c>
      <c r="F29" s="55">
        <v>2</v>
      </c>
      <c r="G29" s="20"/>
      <c r="H29" s="58">
        <f t="shared" ref="H29" si="3">F29*G29</f>
        <v>0</v>
      </c>
    </row>
    <row r="30" spans="1:8" x14ac:dyDescent="0.25">
      <c r="A30" s="43">
        <v>80325</v>
      </c>
      <c r="B30" s="6"/>
      <c r="C30" s="60" t="s">
        <v>52</v>
      </c>
      <c r="D30" s="6"/>
      <c r="E30" s="42" t="s">
        <v>10</v>
      </c>
      <c r="F30" s="55">
        <v>120</v>
      </c>
      <c r="G30" s="20"/>
      <c r="H30" s="58">
        <f t="shared" si="1"/>
        <v>0</v>
      </c>
    </row>
    <row r="31" spans="1:8" ht="26.4" x14ac:dyDescent="0.25">
      <c r="A31" s="43">
        <v>80324</v>
      </c>
      <c r="B31" s="6"/>
      <c r="C31" s="60" t="s">
        <v>50</v>
      </c>
      <c r="D31" s="6"/>
      <c r="E31" s="42" t="s">
        <v>40</v>
      </c>
      <c r="F31" s="55">
        <v>1</v>
      </c>
      <c r="G31" s="20"/>
      <c r="H31" s="61">
        <f t="shared" si="1"/>
        <v>0</v>
      </c>
    </row>
    <row r="32" spans="1:8" x14ac:dyDescent="0.25">
      <c r="A32" s="11"/>
      <c r="B32" s="11"/>
      <c r="C32" s="11"/>
      <c r="D32" s="11"/>
      <c r="E32" s="12"/>
      <c r="F32" s="17"/>
      <c r="G32" s="22" t="s">
        <v>21</v>
      </c>
      <c r="H32" s="23">
        <f>SUM(H24:H31)</f>
        <v>0</v>
      </c>
    </row>
    <row r="33" spans="1:8" ht="4.5" customHeight="1" x14ac:dyDescent="0.25">
      <c r="A33" s="1"/>
      <c r="B33" s="1"/>
      <c r="C33" s="1"/>
      <c r="D33" s="1"/>
      <c r="E33" s="2"/>
      <c r="G33" s="33"/>
      <c r="H33" s="34"/>
    </row>
    <row r="34" spans="1:8" x14ac:dyDescent="0.25">
      <c r="A34" s="65" t="s">
        <v>19</v>
      </c>
      <c r="B34" s="65"/>
      <c r="C34" s="65"/>
      <c r="D34" s="65"/>
      <c r="E34" s="65"/>
      <c r="F34" s="65"/>
      <c r="G34" s="66">
        <f>SUM(H6:H13)</f>
        <v>0</v>
      </c>
      <c r="H34" s="66"/>
    </row>
    <row r="35" spans="1:8" x14ac:dyDescent="0.25">
      <c r="A35" s="65" t="s">
        <v>22</v>
      </c>
      <c r="B35" s="65"/>
      <c r="C35" s="65"/>
      <c r="D35" s="65"/>
      <c r="E35" s="65"/>
      <c r="F35" s="65"/>
      <c r="G35" s="66">
        <f>SUM(H18:H19)</f>
        <v>0</v>
      </c>
      <c r="H35" s="66"/>
    </row>
    <row r="36" spans="1:8" x14ac:dyDescent="0.25">
      <c r="A36" s="65" t="s">
        <v>23</v>
      </c>
      <c r="B36" s="65"/>
      <c r="C36" s="65"/>
      <c r="D36" s="65"/>
      <c r="E36" s="65"/>
      <c r="F36" s="65"/>
      <c r="G36" s="66">
        <f>SUM(H24:H31)</f>
        <v>0</v>
      </c>
      <c r="H36" s="66"/>
    </row>
    <row r="37" spans="1:8" x14ac:dyDescent="0.25">
      <c r="A37" s="29"/>
      <c r="B37" s="29"/>
      <c r="C37" s="31"/>
      <c r="D37" s="31"/>
      <c r="E37" s="29"/>
      <c r="F37" s="30"/>
      <c r="G37" s="32"/>
      <c r="H37" s="28"/>
    </row>
    <row r="38" spans="1:8" x14ac:dyDescent="0.25">
      <c r="A38" s="26"/>
      <c r="B38" s="26"/>
      <c r="C38" s="27"/>
      <c r="D38" s="68" t="s">
        <v>24</v>
      </c>
      <c r="E38" s="68"/>
      <c r="F38" s="68"/>
      <c r="G38" s="66">
        <f>ROUND(SUM(G34:H37),2)</f>
        <v>0</v>
      </c>
      <c r="H38" s="66"/>
    </row>
    <row r="39" spans="1:8" x14ac:dyDescent="0.25">
      <c r="A39" s="26"/>
      <c r="B39" s="26"/>
      <c r="C39" s="27"/>
      <c r="D39" s="67" t="s">
        <v>25</v>
      </c>
      <c r="E39" s="67"/>
      <c r="F39" s="67"/>
      <c r="G39" s="66">
        <f>ROUND((G38*1.2-G38),2)</f>
        <v>0</v>
      </c>
      <c r="H39" s="66"/>
    </row>
    <row r="40" spans="1:8" x14ac:dyDescent="0.25">
      <c r="A40" s="26"/>
      <c r="B40" s="26"/>
      <c r="C40" s="27"/>
      <c r="D40" s="67" t="s">
        <v>26</v>
      </c>
      <c r="E40" s="67"/>
      <c r="F40" s="67"/>
      <c r="G40" s="66">
        <f>SUM(G38:H39)</f>
        <v>0</v>
      </c>
      <c r="H40" s="66"/>
    </row>
    <row r="42" spans="1:8" x14ac:dyDescent="0.25">
      <c r="A42" s="57" t="s">
        <v>41</v>
      </c>
      <c r="B42" s="57"/>
    </row>
    <row r="43" spans="1:8" x14ac:dyDescent="0.25">
      <c r="A43" s="57" t="s">
        <v>42</v>
      </c>
      <c r="B43" s="57"/>
    </row>
    <row r="44" spans="1:8" x14ac:dyDescent="0.25">
      <c r="A44" s="57" t="s">
        <v>43</v>
      </c>
      <c r="B44" s="57"/>
    </row>
    <row r="45" spans="1:8" x14ac:dyDescent="0.25">
      <c r="A45" s="57" t="s">
        <v>44</v>
      </c>
      <c r="B45" s="57"/>
    </row>
    <row r="46" spans="1:8" x14ac:dyDescent="0.25">
      <c r="A46" s="57" t="s">
        <v>45</v>
      </c>
      <c r="B46" s="57"/>
    </row>
  </sheetData>
  <mergeCells count="14">
    <mergeCell ref="D40:F40"/>
    <mergeCell ref="G40:H40"/>
    <mergeCell ref="A36:F36"/>
    <mergeCell ref="G36:H36"/>
    <mergeCell ref="D38:F38"/>
    <mergeCell ref="G38:H38"/>
    <mergeCell ref="D39:F39"/>
    <mergeCell ref="G39:H39"/>
    <mergeCell ref="A1:H1"/>
    <mergeCell ref="A2:H2"/>
    <mergeCell ref="A34:F34"/>
    <mergeCell ref="G34:H34"/>
    <mergeCell ref="A35:F35"/>
    <mergeCell ref="G35:H35"/>
  </mergeCells>
  <pageMargins left="0.70866141732283472" right="0.70866141732283472" top="0.74803149606299213" bottom="0.74803149606299213" header="0.31496062992125984" footer="0.31496062992125984"/>
  <pageSetup paperSize="9" scale="70" orientation="portrait" verticalDpi="1200" r:id="rId1"/>
  <headerFooter>
    <oddHeader xml:space="preserve">&amp;L
&amp;R&amp;"-,Paks"&amp;K01+046
</oddHeader>
    <oddFooter>&amp;L&amp;D&amp;R&amp;N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S47"/>
  <sheetViews>
    <sheetView topLeftCell="A5" workbookViewId="0">
      <selection activeCell="D32" sqref="D32:S32"/>
    </sheetView>
  </sheetViews>
  <sheetFormatPr defaultRowHeight="14.4" x14ac:dyDescent="0.3"/>
  <sheetData>
    <row r="2" spans="2:18" x14ac:dyDescent="0.3">
      <c r="B2">
        <v>80.599999999999994</v>
      </c>
    </row>
    <row r="3" spans="2:18" x14ac:dyDescent="0.3">
      <c r="B3">
        <v>250</v>
      </c>
    </row>
    <row r="4" spans="2:18" x14ac:dyDescent="0.3">
      <c r="B4">
        <v>11</v>
      </c>
    </row>
    <row r="5" spans="2:18" x14ac:dyDescent="0.3">
      <c r="B5">
        <v>87</v>
      </c>
    </row>
    <row r="6" spans="2:18" x14ac:dyDescent="0.3">
      <c r="B6">
        <v>32</v>
      </c>
    </row>
    <row r="7" spans="2:18" x14ac:dyDescent="0.3">
      <c r="B7">
        <v>39</v>
      </c>
    </row>
    <row r="8" spans="2:18" x14ac:dyDescent="0.3">
      <c r="B8">
        <v>196</v>
      </c>
    </row>
    <row r="9" spans="2:18" x14ac:dyDescent="0.3">
      <c r="B9">
        <v>44</v>
      </c>
    </row>
    <row r="10" spans="2:18" x14ac:dyDescent="0.3">
      <c r="B10">
        <v>32</v>
      </c>
      <c r="C10" t="s">
        <v>37</v>
      </c>
      <c r="D10" t="s">
        <v>36</v>
      </c>
      <c r="F10" t="s">
        <v>29</v>
      </c>
      <c r="H10" t="s">
        <v>30</v>
      </c>
      <c r="J10" t="s">
        <v>31</v>
      </c>
      <c r="L10" t="s">
        <v>32</v>
      </c>
      <c r="N10" t="s">
        <v>33</v>
      </c>
      <c r="P10" t="s">
        <v>34</v>
      </c>
      <c r="R10" t="s">
        <v>35</v>
      </c>
    </row>
    <row r="11" spans="2:18" x14ac:dyDescent="0.3">
      <c r="B11">
        <v>47</v>
      </c>
    </row>
    <row r="12" spans="2:18" x14ac:dyDescent="0.3">
      <c r="B12">
        <v>45</v>
      </c>
      <c r="C12">
        <v>4</v>
      </c>
      <c r="D12">
        <v>35</v>
      </c>
      <c r="F12">
        <v>215</v>
      </c>
      <c r="H12">
        <v>25</v>
      </c>
      <c r="J12">
        <v>47</v>
      </c>
      <c r="N12">
        <v>95</v>
      </c>
      <c r="P12">
        <v>204</v>
      </c>
      <c r="R12">
        <v>155</v>
      </c>
    </row>
    <row r="13" spans="2:18" x14ac:dyDescent="0.3">
      <c r="B13">
        <v>45</v>
      </c>
      <c r="D13">
        <v>23</v>
      </c>
      <c r="F13">
        <v>24</v>
      </c>
      <c r="H13">
        <v>45</v>
      </c>
      <c r="J13">
        <v>15</v>
      </c>
      <c r="N13">
        <v>57</v>
      </c>
      <c r="P13">
        <v>208</v>
      </c>
    </row>
    <row r="14" spans="2:18" x14ac:dyDescent="0.3">
      <c r="B14">
        <v>53</v>
      </c>
      <c r="D14">
        <v>10</v>
      </c>
      <c r="F14">
        <v>60</v>
      </c>
      <c r="H14">
        <v>34</v>
      </c>
      <c r="J14">
        <v>11</v>
      </c>
      <c r="N14">
        <v>155</v>
      </c>
      <c r="P14">
        <v>38</v>
      </c>
    </row>
    <row r="15" spans="2:18" x14ac:dyDescent="0.3">
      <c r="B15">
        <v>37</v>
      </c>
      <c r="F15">
        <v>117</v>
      </c>
      <c r="H15">
        <v>18</v>
      </c>
      <c r="J15">
        <v>27</v>
      </c>
      <c r="N15">
        <v>87</v>
      </c>
      <c r="P15">
        <v>37</v>
      </c>
    </row>
    <row r="16" spans="2:18" x14ac:dyDescent="0.3">
      <c r="B16">
        <v>11</v>
      </c>
      <c r="F16">
        <v>55</v>
      </c>
      <c r="H16">
        <v>40</v>
      </c>
      <c r="J16">
        <v>22</v>
      </c>
      <c r="N16">
        <v>155</v>
      </c>
    </row>
    <row r="17" spans="2:19" x14ac:dyDescent="0.3">
      <c r="B17">
        <v>11</v>
      </c>
      <c r="F17">
        <v>59</v>
      </c>
      <c r="J17">
        <v>97</v>
      </c>
    </row>
    <row r="18" spans="2:19" x14ac:dyDescent="0.3">
      <c r="B18">
        <v>13</v>
      </c>
      <c r="F18">
        <v>40</v>
      </c>
    </row>
    <row r="19" spans="2:19" x14ac:dyDescent="0.3">
      <c r="B19">
        <v>23</v>
      </c>
      <c r="F19">
        <v>55</v>
      </c>
    </row>
    <row r="20" spans="2:19" x14ac:dyDescent="0.3">
      <c r="B20">
        <v>11</v>
      </c>
      <c r="F20">
        <v>305</v>
      </c>
    </row>
    <row r="21" spans="2:19" x14ac:dyDescent="0.3">
      <c r="B21">
        <v>8</v>
      </c>
      <c r="F21">
        <v>104</v>
      </c>
    </row>
    <row r="22" spans="2:19" x14ac:dyDescent="0.3">
      <c r="B22">
        <v>41</v>
      </c>
      <c r="F22">
        <v>42</v>
      </c>
    </row>
    <row r="23" spans="2:19" x14ac:dyDescent="0.3">
      <c r="B23">
        <v>2</v>
      </c>
      <c r="F23">
        <v>93</v>
      </c>
    </row>
    <row r="24" spans="2:19" x14ac:dyDescent="0.3">
      <c r="B24">
        <v>4</v>
      </c>
      <c r="F24">
        <v>253</v>
      </c>
    </row>
    <row r="25" spans="2:19" x14ac:dyDescent="0.3">
      <c r="B25">
        <v>77</v>
      </c>
      <c r="F25">
        <v>166</v>
      </c>
    </row>
    <row r="26" spans="2:19" x14ac:dyDescent="0.3">
      <c r="B26">
        <v>128</v>
      </c>
      <c r="F26">
        <v>47</v>
      </c>
    </row>
    <row r="27" spans="2:19" x14ac:dyDescent="0.3">
      <c r="B27">
        <v>9</v>
      </c>
      <c r="F27">
        <v>102</v>
      </c>
    </row>
    <row r="28" spans="2:19" x14ac:dyDescent="0.3">
      <c r="B28">
        <v>13</v>
      </c>
      <c r="F28">
        <v>272</v>
      </c>
    </row>
    <row r="29" spans="2:19" x14ac:dyDescent="0.3">
      <c r="B29">
        <v>17</v>
      </c>
      <c r="F29">
        <v>10</v>
      </c>
    </row>
    <row r="30" spans="2:19" x14ac:dyDescent="0.3">
      <c r="B30">
        <v>137</v>
      </c>
      <c r="F30">
        <v>102</v>
      </c>
    </row>
    <row r="31" spans="2:19" x14ac:dyDescent="0.3">
      <c r="B31">
        <v>161</v>
      </c>
      <c r="F31">
        <v>303</v>
      </c>
    </row>
    <row r="32" spans="2:19" x14ac:dyDescent="0.3">
      <c r="B32">
        <v>77</v>
      </c>
      <c r="C32">
        <f t="shared" ref="C32:I32" si="0">SUM(C12:C31)</f>
        <v>4</v>
      </c>
      <c r="D32">
        <f t="shared" si="0"/>
        <v>68</v>
      </c>
      <c r="E32">
        <f t="shared" si="0"/>
        <v>0</v>
      </c>
      <c r="F32">
        <f t="shared" si="0"/>
        <v>2424</v>
      </c>
      <c r="G32">
        <f t="shared" si="0"/>
        <v>0</v>
      </c>
      <c r="H32">
        <f t="shared" si="0"/>
        <v>162</v>
      </c>
      <c r="I32">
        <f t="shared" si="0"/>
        <v>0</v>
      </c>
      <c r="J32">
        <f>SUM(J12:J31)</f>
        <v>219</v>
      </c>
      <c r="K32">
        <f t="shared" ref="K32:R32" si="1">SUM(K12:K31)</f>
        <v>0</v>
      </c>
      <c r="L32">
        <f t="shared" si="1"/>
        <v>0</v>
      </c>
      <c r="M32">
        <f t="shared" si="1"/>
        <v>0</v>
      </c>
      <c r="N32">
        <f t="shared" si="1"/>
        <v>549</v>
      </c>
      <c r="O32">
        <f t="shared" si="1"/>
        <v>0</v>
      </c>
      <c r="P32">
        <f t="shared" si="1"/>
        <v>487</v>
      </c>
      <c r="Q32">
        <f t="shared" si="1"/>
        <v>0</v>
      </c>
      <c r="R32">
        <f t="shared" si="1"/>
        <v>155</v>
      </c>
      <c r="S32">
        <f>SUM(D32:R32)</f>
        <v>4064</v>
      </c>
    </row>
    <row r="33" spans="2:4" x14ac:dyDescent="0.3">
      <c r="B33">
        <v>23</v>
      </c>
      <c r="D33" t="s">
        <v>38</v>
      </c>
    </row>
    <row r="34" spans="2:4" x14ac:dyDescent="0.3">
      <c r="B34">
        <v>71</v>
      </c>
      <c r="D34">
        <v>10</v>
      </c>
    </row>
    <row r="35" spans="2:4" x14ac:dyDescent="0.3">
      <c r="B35">
        <v>11</v>
      </c>
    </row>
    <row r="36" spans="2:4" x14ac:dyDescent="0.3">
      <c r="B36">
        <v>10</v>
      </c>
    </row>
    <row r="37" spans="2:4" x14ac:dyDescent="0.3">
      <c r="B37">
        <v>29</v>
      </c>
    </row>
    <row r="38" spans="2:4" x14ac:dyDescent="0.3">
      <c r="B38">
        <v>27</v>
      </c>
    </row>
    <row r="39" spans="2:4" x14ac:dyDescent="0.3">
      <c r="B39">
        <v>11</v>
      </c>
    </row>
    <row r="40" spans="2:4" x14ac:dyDescent="0.3">
      <c r="B40">
        <v>37</v>
      </c>
    </row>
    <row r="41" spans="2:4" x14ac:dyDescent="0.3">
      <c r="B41">
        <v>5</v>
      </c>
    </row>
    <row r="42" spans="2:4" x14ac:dyDescent="0.3">
      <c r="B42">
        <v>253</v>
      </c>
    </row>
    <row r="43" spans="2:4" x14ac:dyDescent="0.3">
      <c r="B43">
        <v>68</v>
      </c>
    </row>
    <row r="44" spans="2:4" x14ac:dyDescent="0.3">
      <c r="B44">
        <v>10</v>
      </c>
    </row>
    <row r="45" spans="2:4" x14ac:dyDescent="0.3">
      <c r="B45">
        <v>12</v>
      </c>
    </row>
    <row r="47" spans="2:4" x14ac:dyDescent="0.3">
      <c r="B47">
        <f>SUM(B2:B46)</f>
        <v>2308.6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Koond</vt:lpstr>
      <vt:lpstr>Leht1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Taivo Kaus</cp:lastModifiedBy>
  <cp:lastPrinted>2020-01-28T09:13:28Z</cp:lastPrinted>
  <dcterms:created xsi:type="dcterms:W3CDTF">2015-12-15T08:26:18Z</dcterms:created>
  <dcterms:modified xsi:type="dcterms:W3CDTF">2020-03-19T11:05:52Z</dcterms:modified>
</cp:coreProperties>
</file>