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k\0-ÜHISTÖÖ\2019\391019_Risti staadion\Variant 2\Joonised PDF\"/>
    </mc:Choice>
  </mc:AlternateContent>
  <bookViews>
    <workbookView xWindow="-120" yWindow="-120" windowWidth="29040" windowHeight="18240"/>
  </bookViews>
  <sheets>
    <sheet name="Koond" sheetId="1" r:id="rId1"/>
    <sheet name="Leht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8" i="1" l="1"/>
  <c r="H51" i="1"/>
  <c r="H48" i="1"/>
  <c r="H47" i="1"/>
  <c r="H49" i="1"/>
  <c r="H46" i="1"/>
  <c r="H53" i="1" l="1"/>
  <c r="H52" i="1"/>
  <c r="H50" i="1"/>
  <c r="H45" i="1"/>
  <c r="H43" i="1"/>
  <c r="H41" i="1"/>
  <c r="H54" i="1" l="1"/>
  <c r="H59" i="1"/>
  <c r="H33" i="1"/>
  <c r="H32" i="1"/>
  <c r="H34" i="1" l="1"/>
  <c r="G68" i="1"/>
  <c r="G69" i="1"/>
  <c r="H60" i="1"/>
  <c r="H27" i="1"/>
  <c r="H26" i="1"/>
  <c r="H25" i="1"/>
  <c r="H24" i="1"/>
  <c r="H19" i="1"/>
  <c r="G66" i="1" l="1"/>
  <c r="G67" i="1"/>
  <c r="H28" i="1"/>
  <c r="H18" i="1"/>
  <c r="H20" i="1" l="1"/>
  <c r="G65" i="1"/>
  <c r="C32" i="2"/>
  <c r="D32" i="2"/>
  <c r="E32" i="2"/>
  <c r="F32" i="2"/>
  <c r="G32" i="2"/>
  <c r="H32" i="2"/>
  <c r="I32" i="2"/>
  <c r="K32" i="2"/>
  <c r="L32" i="2"/>
  <c r="M32" i="2"/>
  <c r="N32" i="2"/>
  <c r="O32" i="2"/>
  <c r="P32" i="2"/>
  <c r="Q32" i="2"/>
  <c r="R32" i="2"/>
  <c r="J32" i="2"/>
  <c r="B47" i="2"/>
  <c r="H10" i="1"/>
  <c r="H6" i="1"/>
  <c r="H7" i="1"/>
  <c r="H8" i="1"/>
  <c r="H9" i="1"/>
  <c r="H11" i="1"/>
  <c r="H12" i="1"/>
  <c r="H13" i="1"/>
  <c r="G64" i="1" l="1"/>
  <c r="G71" i="1" s="1"/>
  <c r="G72" i="1" s="1"/>
  <c r="G73" i="1" s="1"/>
  <c r="S32" i="2"/>
  <c r="H14" i="1"/>
</calcChain>
</file>

<file path=xl/sharedStrings.xml><?xml version="1.0" encoding="utf-8"?>
<sst xmlns="http://schemas.openxmlformats.org/spreadsheetml/2006/main" count="144" uniqueCount="83">
  <si>
    <t xml:space="preserve">kogusumma  </t>
  </si>
  <si>
    <t xml:space="preserve">Load, kindlustused  </t>
  </si>
  <si>
    <t xml:space="preserve">Infotahvlid  </t>
  </si>
  <si>
    <t xml:space="preserve">Tööpiirkonna korrashoid  </t>
  </si>
  <si>
    <t xml:space="preserve">Tööohutus  </t>
  </si>
  <si>
    <t xml:space="preserve">Keskkonnanõuded  </t>
  </si>
  <si>
    <t>Kvaliteedi ja tööprogrammi tagamise plaan</t>
  </si>
  <si>
    <t xml:space="preserve">Tööde mõõdistamine ja märkimistööd  </t>
  </si>
  <si>
    <t xml:space="preserve">Konsultatsioonid projekteerijaga  </t>
  </si>
  <si>
    <t xml:space="preserve">tk  </t>
  </si>
  <si>
    <t xml:space="preserve">m  </t>
  </si>
  <si>
    <t xml:space="preserve">komplekt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</si>
  <si>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</si>
  <si>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Artikli nr</t>
  </si>
  <si>
    <t>Makseartikli nimetus</t>
  </si>
  <si>
    <t>Mõõtühik</t>
  </si>
  <si>
    <t>Parameetrid</t>
  </si>
  <si>
    <t>Maht</t>
  </si>
  <si>
    <t>Ühikhind</t>
  </si>
  <si>
    <t>Maksumus</t>
  </si>
  <si>
    <t>KULUDE LOEND Nr 1: ÜLDISED</t>
  </si>
  <si>
    <t>KULUDE LOEND NR 1: ÜLDISED</t>
  </si>
  <si>
    <t>Summa kantud kokkuvõttesse</t>
  </si>
  <si>
    <t>KULUDE LOEND: KOKKUVÕTE</t>
  </si>
  <si>
    <t>KULUDE LOEND Nr 2: EHITUSOBJEKTI ETTEVALMISTAMINE</t>
  </si>
  <si>
    <t>KULUDE LOEND Nr 3: MULLATÖÖD</t>
  </si>
  <si>
    <t>KULUDE LOEND Nr 4: KATEND</t>
  </si>
  <si>
    <t>KULUDE LOEND Nr 8: TEHNOVÕRGUD</t>
  </si>
  <si>
    <t>KULUDE LOEND Nr 9: MAASTIKUKUJUNDUSTÖÖD</t>
  </si>
  <si>
    <t>KANTUD KOGU SUMMASSE</t>
  </si>
  <si>
    <t>käibemaks 20%</t>
  </si>
  <si>
    <t>KOKKU käibemaksuga 20%</t>
  </si>
  <si>
    <t>KULUDE LOEND NR 9: MAASTIKUKUJUNDUSTÖÖD</t>
  </si>
  <si>
    <t>KULUDE LOEND NR 8: TEHNOVÕRGUD</t>
  </si>
  <si>
    <t>KULUDE LOEND NR 4: KATEND</t>
  </si>
  <si>
    <t>KULUDE LOEND NR 3: MULLATÖÖD</t>
  </si>
  <si>
    <t>KULUDE LOEND NR 2: EHITUSOBJEKTI ETTEVALMISTAMINE</t>
  </si>
  <si>
    <t>AXPK 4*35</t>
  </si>
  <si>
    <t>MCMK 2*2.5</t>
  </si>
  <si>
    <t>MCMK 2*1.5+1.5</t>
  </si>
  <si>
    <t>MCMK 4*1.5+1.5</t>
  </si>
  <si>
    <t>MCMK 2*4+4</t>
  </si>
  <si>
    <t>mcmk 2*6+6</t>
  </si>
  <si>
    <t>mcmk 2*4+4</t>
  </si>
  <si>
    <t>MCMK 3*16+16</t>
  </si>
  <si>
    <t>kaablijätke</t>
  </si>
  <si>
    <t>AXPK 4G 50</t>
  </si>
  <si>
    <t>m²</t>
  </si>
  <si>
    <t>m³</t>
  </si>
  <si>
    <t>Olemasoleva kasvumulla eemaldamine kavandatavalt töömaa-alalt</t>
  </si>
  <si>
    <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  </t>
    </r>
  </si>
  <si>
    <t>Katendite aluse pinna planeerimine, tihendamine ja õigesse kaldesse profileerimine</t>
  </si>
  <si>
    <r>
      <t>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  </t>
    </r>
  </si>
  <si>
    <t>kompl</t>
  </si>
  <si>
    <t>1. Kõik tööd teostada vastavalt Eesti Vabariigis kehtivatele seadustele ja normidele,</t>
  </si>
  <si>
    <t xml:space="preserve">    valmistajapoolsetele eeskirjadele ja kooskõlas heade ehitustavadega.</t>
  </si>
  <si>
    <t>2. Puistematerjalide mahud on antud tihendatult paigaldatuna.</t>
  </si>
  <si>
    <t>3. Hinnakalkulatsioon peab sisaldama kõiki võimalikke antud positsioonil kirjeldatud lisatöid, kulusid ja makse.</t>
  </si>
  <si>
    <t>4. Toodud tabeli mahud ei ole pakkuja jaoks siduvad. Pakkuja peab hinna kalkuleerimisel töödemahud ise üle kontrollima.</t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</si>
  <si>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0.4 kv elektrikaabli otsmuhv PVC-kaablile. </t>
    </r>
    <r>
      <rPr>
        <b/>
        <sz val="10"/>
        <color indexed="8"/>
        <rFont val="Times New Roman"/>
        <family val="1"/>
        <charset val="186"/>
      </rPr>
      <t xml:space="preserve">Materjalid: </t>
    </r>
    <r>
      <rPr>
        <sz val="10"/>
        <color indexed="8"/>
        <rFont val="Times New Roman"/>
        <family val="1"/>
        <charset val="186"/>
      </rPr>
      <t>Otsamuhv kaablile AXPK 5G16</t>
    </r>
  </si>
  <si>
    <t>Olemasoleva kuuri lammutamine staadioni kõrvalt valgustusmasti nr 2 asukohalt</t>
  </si>
  <si>
    <t>Ankrupoltidekorv valgustusmasti vundamendile valgustusmasti kinnituseks vastavalt seletuskirja punktis 3.3.2 esitatud nõuetele.</t>
  </si>
  <si>
    <t>Staadioni valgustus</t>
  </si>
  <si>
    <r>
      <rPr>
        <b/>
        <sz val="10"/>
        <color theme="1"/>
        <rFont val="Times New Roman"/>
        <family val="1"/>
        <charset val="186"/>
      </rPr>
      <t xml:space="preserve">Töö: </t>
    </r>
    <r>
      <rPr>
        <sz val="10"/>
        <color theme="1"/>
        <rFont val="Times New Roman"/>
        <family val="1"/>
        <charset val="186"/>
      </rPr>
      <t xml:space="preserve">Puurimiskaevikute rajamine ja kaabli paigaldus kinnisel meetodil L=105m, </t>
    </r>
    <r>
      <rPr>
        <b/>
        <sz val="10"/>
        <color theme="1"/>
        <rFont val="Times New Roman"/>
        <family val="1"/>
        <charset val="186"/>
      </rPr>
      <t xml:space="preserve">Materjal: </t>
    </r>
    <r>
      <rPr>
        <sz val="10"/>
        <color theme="1"/>
        <rFont val="Times New Roman"/>
        <family val="1"/>
        <charset val="186"/>
      </rPr>
      <t>läbipuurimistoru PE De 63-75mm, L=105m</t>
    </r>
    <r>
      <rPr>
        <b/>
        <sz val="10"/>
        <color theme="1"/>
        <rFont val="Times New Roman"/>
        <family val="1"/>
        <charset val="186"/>
      </rPr>
      <t xml:space="preserve"> 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</si>
  <si>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0.4 kv elektrikaabli otsmuhv PVC-kaablile. </t>
    </r>
    <r>
      <rPr>
        <b/>
        <sz val="10"/>
        <color indexed="8"/>
        <rFont val="Times New Roman"/>
        <family val="1"/>
        <charset val="186"/>
      </rPr>
      <t xml:space="preserve">Materjalid: </t>
    </r>
    <r>
      <rPr>
        <sz val="10"/>
        <color indexed="8"/>
        <rFont val="Times New Roman"/>
        <family val="1"/>
        <charset val="186"/>
      </rPr>
      <t>Otsamuhv kaablile AXPK 4G16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</si>
  <si>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 valgustuse jaotus-lülituskilbi SJK montaaž koos seadmetega 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Kilp koostada vastavalt joonisel LEHT EL 4-04 olevale SJK skeemile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</si>
  <si>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 juhtnuppude-kombipistikupesa kilbi montaaž koos seadmetega 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Kilp koostada vastavalt joonisel LEHT EL 4-04 olevale juhtnuppude-kombipistikupesa kilbi skeemile</t>
    </r>
  </si>
  <si>
    <t>Paigaldisele kasutusloa andmiseks vajalikud kontrolltoimingud ja mõõtmised.</t>
  </si>
  <si>
    <t>Olemasolevate ehitustöödele ettejäävate puude langetamine koos kändude juurimisega</t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</si>
  <si>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Staadionivalgustuse kaablikaeviku kaevamine kaabli/kilbi SJK maanduri paigaldus/ kaitsetorus maakaablite paigaldamine.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AXPK 4G16 L=150m, kaablikaitsetoru 450N (B-klass) Ø50mm L=42, Vakköis Cu25 L=20m, 1.5 meetrised maandusvaiad 3tk,  hoiatuslint ettevaatust EL MP kaabel L=50m</t>
    </r>
  </si>
  <si>
    <r>
      <rPr>
        <b/>
        <sz val="10"/>
        <color indexed="8"/>
        <rFont val="Times New Roman"/>
        <family val="1"/>
        <charset val="186"/>
      </rPr>
      <t xml:space="preserve">Töö: </t>
    </r>
    <r>
      <rPr>
        <sz val="10"/>
        <color indexed="8"/>
        <rFont val="Times New Roman"/>
        <family val="1"/>
        <charset val="186"/>
      </rPr>
      <t>Mahamärkimine ja teostusmõõdistus</t>
    </r>
  </si>
  <si>
    <t>Kruuskillustiku segust fr. 0/31.5 mm aluskihi paigaldamine valgustusmasti nr 1 juurdepääsuteele keskm. 20 cm paksuselt koos transpordiga ja tihendamisega</t>
  </si>
  <si>
    <t>Valgustusmastide nr1 ja nr2  vundamendi aluse killustikpadja  (aluskillustiku tihedus peab olema vähemalt 45kN/m²) paigaldamine keskm. 25 cm paksuselt koos transpordiga ja tihendamisega</t>
  </si>
  <si>
    <t>Olemasoleva pinnase  eemaldamine kuni projektkõrguseni valgustusmasti vundamendi kaevikust</t>
  </si>
  <si>
    <t>Valgustusmasti vundamendi armeerimine ja valamine kohapeal vastavalt projekti konstruktsiooni osa joonistele EK 7-01_vundamendi-plaan ja lõige, EK-7-02_vundamentide külgvaated, EK-8-01_armatuuri-spets, K-4-vundamentide külgvaated ja EL osa joonisele EL 4-02_ Elektripaigaldise põhiplaan.</t>
  </si>
  <si>
    <t>Kasvupinnase paigaldamine (h=5cm) ja muru külvamine,valgustusmasti Nr1 juurdepääsul. Vt joonist EL-4-02</t>
  </si>
  <si>
    <t>Kasvupinnase paigaldamine (h=20cm) ja muru külvamine staadioni ümbrustele haljasaladele (kaevetööde käigus hävinud haljatuse taastamine) Vt joonist EL-4-02</t>
  </si>
  <si>
    <t>LÄÄNE-NIGULA VALD, RISTI STAADIONI VALGUSTUSE PÕHIPROJEKT</t>
  </si>
  <si>
    <t>OSAD: EL (Elekter). KULULOEND.</t>
  </si>
  <si>
    <t>Kavandatava valgustusmasti nr 1 juurdepääsuala ja valgustusmastide vundamendi kaeviste täitmine teedeehituseks sobiva täitepinnasega (K&gt;=0,5 m/ööp, E&gt;=60 Mpa) keskm. 70 cm paksuselt koos transpordiga ja tihendamisega vastavalt joonisel K-4 esitatud ristlõikele</t>
  </si>
  <si>
    <r>
      <t xml:space="preserve">Töö: </t>
    </r>
    <r>
      <rPr>
        <sz val="10"/>
        <color indexed="8"/>
        <rFont val="Times New Roman"/>
        <family val="1"/>
        <charset val="186"/>
      </rPr>
      <t>staadioni valgustuse prožektorite ja masti mnikilbi montaaž ja ühendamine toitekaablitega vatavalt joonisele LEHT EL-4-03_Staadioni elektripaigaldise plokkskeem. Prožektorid suunata vastavalt Lisa-1  lehekülgedel  6 ja 7 olevatele andmetele.</t>
    </r>
    <r>
      <rPr>
        <b/>
        <sz val="10"/>
        <color indexed="8"/>
        <rFont val="Times New Roman"/>
        <family val="1"/>
        <charset val="186"/>
      </rPr>
      <t xml:space="preserve">  Materjalid: </t>
    </r>
    <r>
      <rPr>
        <sz val="10"/>
        <color indexed="8"/>
        <rFont val="Times New Roman"/>
        <family val="1"/>
        <charset val="186"/>
      </rPr>
      <t xml:space="preserve">ühendusklemmidekomplekt (SV15), 1*6AC4tk, DIN latiga minikilp 9 moodulit,  üks kahe LED mooduliga (SEEKING XJ-TFX300W-60X60) prožektor ja kolm kahe LED mooduliga (SEEKING XJ-TFX300W-20X20D) prožektorit. Prožektorid komplektis paigalduskaabliga L=27m ja kõigi vajalike ühendus-paigaldustarvikutega.  </t>
    </r>
  </si>
  <si>
    <r>
      <rPr>
        <b/>
        <sz val="10"/>
        <color indexed="8"/>
        <rFont val="Times New Roman"/>
        <family val="1"/>
        <charset val="186"/>
      </rPr>
      <t>Töö:</t>
    </r>
    <r>
      <rPr>
        <sz val="10"/>
        <color indexed="8"/>
        <rFont val="Times New Roman"/>
        <family val="1"/>
        <charset val="186"/>
      </rPr>
      <t xml:space="preserve"> Staadioni valgustuse metallmasti (h =20m) montaaž. </t>
    </r>
    <r>
      <rPr>
        <b/>
        <sz val="10"/>
        <color indexed="8"/>
        <rFont val="Times New Roman"/>
        <family val="1"/>
        <charset val="186"/>
      </rPr>
      <t>Materjalid:</t>
    </r>
    <r>
      <rPr>
        <sz val="10"/>
        <color indexed="8"/>
        <rFont val="Times New Roman"/>
        <family val="1"/>
        <charset val="186"/>
      </rPr>
      <t xml:space="preserve"> Astmeline tsingitud 2.5m T-konsooliga valgustusmast (Hiiu staadionilt demonteeritud mast koos uue 3 meetrise konsooliga te) </t>
    </r>
  </si>
  <si>
    <t>2.5 meetrine T-konsool olemasolevale 25 meetrisele Hiiu staadionilt demondeeritud valgustusmastile  vastavalt seletuskirja punktis 3.3.2 esitatud nõuetele.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</si>
</sst>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7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Arial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u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0" xfId="0" applyNumberFormat="1" applyFont="1" applyBorder="1"/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/>
    <xf numFmtId="164" fontId="2" fillId="0" borderId="0" xfId="0" applyNumberFormat="1" applyFont="1" applyBorder="1"/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4" fillId="0" borderId="3" xfId="0" applyNumberFormat="1" applyFont="1" applyBorder="1"/>
    <xf numFmtId="0" fontId="2" fillId="0" borderId="1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3" fontId="6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3" fontId="6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3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66" fontId="6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/>
    </xf>
    <xf numFmtId="2" fontId="10" fillId="0" borderId="3" xfId="1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2" fontId="10" fillId="0" borderId="2" xfId="1" applyNumberFormat="1" applyFont="1" applyFill="1" applyBorder="1" applyAlignment="1">
      <alignment horizontal="center"/>
    </xf>
    <xf numFmtId="0" fontId="2" fillId="0" borderId="4" xfId="0" applyFont="1" applyBorder="1"/>
    <xf numFmtId="0" fontId="10" fillId="0" borderId="3" xfId="1" applyFont="1" applyFill="1" applyBorder="1" applyAlignment="1">
      <alignment wrapText="1"/>
    </xf>
    <xf numFmtId="0" fontId="10" fillId="0" borderId="3" xfId="1" applyFont="1" applyFill="1" applyBorder="1" applyAlignment="1">
      <alignment horizontal="center" vertical="center"/>
    </xf>
    <xf numFmtId="2" fontId="10" fillId="0" borderId="3" xfId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0" xfId="0" applyFont="1" applyBorder="1"/>
    <xf numFmtId="0" fontId="2" fillId="0" borderId="9" xfId="0" applyFont="1" applyBorder="1"/>
    <xf numFmtId="0" fontId="6" fillId="0" borderId="1" xfId="1" applyFont="1" applyFill="1" applyBorder="1" applyAlignment="1">
      <alignment wrapText="1"/>
    </xf>
    <xf numFmtId="0" fontId="2" fillId="0" borderId="11" xfId="0" applyFont="1" applyBorder="1"/>
    <xf numFmtId="0" fontId="11" fillId="0" borderId="3" xfId="0" applyFont="1" applyBorder="1" applyAlignment="1">
      <alignment horizontal="justify" vertical="center" wrapText="1"/>
    </xf>
    <xf numFmtId="0" fontId="10" fillId="0" borderId="2" xfId="1" applyFont="1" applyFill="1" applyBorder="1" applyAlignment="1">
      <alignment horizontal="center"/>
    </xf>
    <xf numFmtId="164" fontId="15" fillId="0" borderId="4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0" fontId="10" fillId="0" borderId="2" xfId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4" xfId="0" applyFont="1" applyBorder="1"/>
    <xf numFmtId="0" fontId="16" fillId="0" borderId="0" xfId="0" applyFont="1"/>
    <xf numFmtId="2" fontId="10" fillId="0" borderId="1" xfId="1" applyNumberFormat="1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justify" vertical="center" wrapText="1"/>
    </xf>
    <xf numFmtId="2" fontId="10" fillId="0" borderId="9" xfId="1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165" fontId="7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9" fillId="0" borderId="0" xfId="1" applyFont="1" applyFill="1" applyAlignment="1">
      <alignment horizontal="center" wrapText="1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14" fillId="0" borderId="1" xfId="0" applyFont="1" applyBorder="1" applyAlignment="1">
      <alignment horizontal="left" vertical="center" wrapText="1"/>
    </xf>
  </cellXfs>
  <cellStyles count="2">
    <cellStyle name="Normaallaad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view="pageLayout" topLeftCell="A44" zoomScale="130" zoomScaleNormal="100" zoomScalePageLayoutView="130" workbookViewId="0">
      <selection activeCell="C49" sqref="C49"/>
    </sheetView>
  </sheetViews>
  <sheetFormatPr defaultRowHeight="12.75" x14ac:dyDescent="0.2"/>
  <cols>
    <col min="1" max="1" width="8.140625" style="3" customWidth="1"/>
    <col min="2" max="2" width="2.140625" style="3" customWidth="1"/>
    <col min="3" max="3" width="49.140625" style="3" customWidth="1"/>
    <col min="4" max="4" width="17.85546875" style="3" customWidth="1"/>
    <col min="5" max="5" width="11.7109375" style="4" customWidth="1"/>
    <col min="6" max="6" width="9.140625" style="15"/>
    <col min="7" max="7" width="9.140625" style="18"/>
    <col min="8" max="8" width="12.85546875" style="18" customWidth="1"/>
    <col min="9" max="16384" width="9.140625" style="3"/>
  </cols>
  <sheetData>
    <row r="1" spans="1:8" ht="15.75" customHeight="1" x14ac:dyDescent="0.25">
      <c r="A1" s="87" t="s">
        <v>77</v>
      </c>
      <c r="B1" s="87"/>
      <c r="C1" s="87"/>
      <c r="D1" s="87"/>
      <c r="E1" s="87"/>
      <c r="F1" s="87"/>
      <c r="G1" s="87"/>
      <c r="H1" s="87"/>
    </row>
    <row r="2" spans="1:8" ht="15.75" x14ac:dyDescent="0.2">
      <c r="A2" s="88" t="s">
        <v>78</v>
      </c>
      <c r="B2" s="88"/>
      <c r="C2" s="88"/>
      <c r="D2" s="88"/>
      <c r="E2" s="88"/>
      <c r="F2" s="88"/>
      <c r="G2" s="88"/>
      <c r="H2" s="88"/>
    </row>
    <row r="3" spans="1:8" ht="4.5" customHeight="1" x14ac:dyDescent="0.2">
      <c r="F3" s="25"/>
      <c r="G3" s="26"/>
      <c r="H3" s="26"/>
    </row>
    <row r="4" spans="1:8" ht="15.75" customHeight="1" x14ac:dyDescent="0.25">
      <c r="A4" s="5" t="s">
        <v>21</v>
      </c>
    </row>
    <row r="5" spans="1:8" ht="13.5" thickBot="1" x14ac:dyDescent="0.25">
      <c r="A5" s="9" t="s">
        <v>13</v>
      </c>
      <c r="B5" s="9"/>
      <c r="C5" s="9" t="s">
        <v>14</v>
      </c>
      <c r="D5" s="9" t="s">
        <v>16</v>
      </c>
      <c r="E5" s="10" t="s">
        <v>15</v>
      </c>
      <c r="F5" s="16" t="s">
        <v>17</v>
      </c>
      <c r="G5" s="19" t="s">
        <v>18</v>
      </c>
      <c r="H5" s="19" t="s">
        <v>19</v>
      </c>
    </row>
    <row r="6" spans="1:8" ht="13.5" thickTop="1" x14ac:dyDescent="0.2">
      <c r="A6" s="7">
        <v>10202</v>
      </c>
      <c r="B6" s="7"/>
      <c r="C6" s="7" t="s">
        <v>1</v>
      </c>
      <c r="D6" s="7"/>
      <c r="E6" s="8" t="s">
        <v>0</v>
      </c>
      <c r="F6" s="54">
        <v>1</v>
      </c>
      <c r="G6" s="20"/>
      <c r="H6" s="20">
        <f t="shared" ref="H6:H13" si="0">G6*F6</f>
        <v>0</v>
      </c>
    </row>
    <row r="7" spans="1:8" x14ac:dyDescent="0.2">
      <c r="A7" s="7">
        <v>10203</v>
      </c>
      <c r="B7" s="7"/>
      <c r="C7" s="7" t="s">
        <v>2</v>
      </c>
      <c r="D7" s="7"/>
      <c r="E7" s="8" t="s">
        <v>0</v>
      </c>
      <c r="F7" s="54">
        <v>1</v>
      </c>
      <c r="G7" s="20"/>
      <c r="H7" s="20">
        <f t="shared" si="0"/>
        <v>0</v>
      </c>
    </row>
    <row r="8" spans="1:8" x14ac:dyDescent="0.2">
      <c r="A8" s="7">
        <v>10204</v>
      </c>
      <c r="B8" s="7"/>
      <c r="C8" s="7" t="s">
        <v>3</v>
      </c>
      <c r="D8" s="7"/>
      <c r="E8" s="8" t="s">
        <v>0</v>
      </c>
      <c r="F8" s="54">
        <v>1</v>
      </c>
      <c r="G8" s="20"/>
      <c r="H8" s="20">
        <f t="shared" si="0"/>
        <v>0</v>
      </c>
    </row>
    <row r="9" spans="1:8" x14ac:dyDescent="0.2">
      <c r="A9" s="7">
        <v>10206</v>
      </c>
      <c r="B9" s="7"/>
      <c r="C9" s="7" t="s">
        <v>4</v>
      </c>
      <c r="D9" s="7"/>
      <c r="E9" s="8" t="s">
        <v>0</v>
      </c>
      <c r="F9" s="54">
        <v>1</v>
      </c>
      <c r="G9" s="20"/>
      <c r="H9" s="20">
        <f t="shared" si="0"/>
        <v>0</v>
      </c>
    </row>
    <row r="10" spans="1:8" x14ac:dyDescent="0.2">
      <c r="A10" s="7">
        <v>10207</v>
      </c>
      <c r="B10" s="7"/>
      <c r="C10" s="7" t="s">
        <v>5</v>
      </c>
      <c r="D10" s="7"/>
      <c r="E10" s="8" t="s">
        <v>0</v>
      </c>
      <c r="F10" s="54">
        <v>1</v>
      </c>
      <c r="G10" s="20"/>
      <c r="H10" s="20">
        <f t="shared" si="0"/>
        <v>0</v>
      </c>
    </row>
    <row r="11" spans="1:8" x14ac:dyDescent="0.2">
      <c r="A11" s="7">
        <v>10208</v>
      </c>
      <c r="B11" s="7"/>
      <c r="C11" s="7" t="s">
        <v>6</v>
      </c>
      <c r="D11" s="7"/>
      <c r="E11" s="8" t="s">
        <v>0</v>
      </c>
      <c r="F11" s="54">
        <v>1</v>
      </c>
      <c r="G11" s="20"/>
      <c r="H11" s="20">
        <f t="shared" si="0"/>
        <v>0</v>
      </c>
    </row>
    <row r="12" spans="1:8" x14ac:dyDescent="0.2">
      <c r="A12" s="7">
        <v>10211</v>
      </c>
      <c r="B12" s="7"/>
      <c r="C12" s="7" t="s">
        <v>7</v>
      </c>
      <c r="D12" s="7"/>
      <c r="E12" s="8" t="s">
        <v>0</v>
      </c>
      <c r="F12" s="54">
        <v>1</v>
      </c>
      <c r="G12" s="20"/>
      <c r="H12" s="20">
        <f t="shared" si="0"/>
        <v>0</v>
      </c>
    </row>
    <row r="13" spans="1:8" ht="13.5" thickBot="1" x14ac:dyDescent="0.25">
      <c r="A13" s="13">
        <v>10212</v>
      </c>
      <c r="B13" s="13"/>
      <c r="C13" s="13" t="s">
        <v>8</v>
      </c>
      <c r="D13" s="13"/>
      <c r="E13" s="14" t="s">
        <v>0</v>
      </c>
      <c r="F13" s="55">
        <v>1</v>
      </c>
      <c r="G13" s="21"/>
      <c r="H13" s="21">
        <f t="shared" si="0"/>
        <v>0</v>
      </c>
    </row>
    <row r="14" spans="1:8" ht="13.5" thickTop="1" x14ac:dyDescent="0.2">
      <c r="A14" s="11"/>
      <c r="B14" s="11"/>
      <c r="C14" s="11"/>
      <c r="D14" s="11"/>
      <c r="E14" s="12"/>
      <c r="F14" s="17"/>
      <c r="G14" s="22" t="s">
        <v>22</v>
      </c>
      <c r="H14" s="23">
        <f>SUM(H6:H13)</f>
        <v>0</v>
      </c>
    </row>
    <row r="15" spans="1:8" ht="3.75" customHeight="1" x14ac:dyDescent="0.2">
      <c r="A15" s="1"/>
      <c r="B15" s="1"/>
      <c r="C15" s="1"/>
      <c r="D15" s="1"/>
      <c r="E15" s="2"/>
    </row>
    <row r="16" spans="1:8" ht="15.75" x14ac:dyDescent="0.25">
      <c r="A16" s="5" t="s">
        <v>36</v>
      </c>
    </row>
    <row r="17" spans="1:8" ht="13.5" thickBot="1" x14ac:dyDescent="0.25">
      <c r="A17" s="9" t="s">
        <v>13</v>
      </c>
      <c r="B17" s="9"/>
      <c r="C17" s="9" t="s">
        <v>14</v>
      </c>
      <c r="D17" s="9" t="s">
        <v>16</v>
      </c>
      <c r="E17" s="10" t="s">
        <v>15</v>
      </c>
      <c r="F17" s="16" t="s">
        <v>17</v>
      </c>
      <c r="G17" s="19" t="s">
        <v>18</v>
      </c>
      <c r="H17" s="19" t="s">
        <v>19</v>
      </c>
    </row>
    <row r="18" spans="1:8" ht="26.25" thickTop="1" x14ac:dyDescent="0.2">
      <c r="A18" s="11">
        <v>20208</v>
      </c>
      <c r="B18" s="39"/>
      <c r="C18" s="50" t="s">
        <v>68</v>
      </c>
      <c r="D18" s="40"/>
      <c r="E18" s="52" t="s">
        <v>53</v>
      </c>
      <c r="F18" s="52">
        <v>1</v>
      </c>
      <c r="G18" s="53"/>
      <c r="H18" s="53">
        <f>F18*G18</f>
        <v>0</v>
      </c>
    </row>
    <row r="19" spans="1:8" ht="25.5" x14ac:dyDescent="0.2">
      <c r="A19" s="7">
        <v>20318</v>
      </c>
      <c r="B19" s="48"/>
      <c r="C19" s="51" t="s">
        <v>60</v>
      </c>
      <c r="D19" s="49"/>
      <c r="E19" s="44" t="s">
        <v>48</v>
      </c>
      <c r="F19" s="44">
        <v>21</v>
      </c>
      <c r="G19" s="45"/>
      <c r="H19" s="45">
        <f>F19*G19</f>
        <v>0</v>
      </c>
    </row>
    <row r="20" spans="1:8" x14ac:dyDescent="0.2">
      <c r="A20" s="11"/>
      <c r="B20" s="11"/>
      <c r="C20" s="11"/>
      <c r="D20" s="11"/>
      <c r="E20" s="12"/>
      <c r="F20" s="17"/>
      <c r="G20" s="22" t="s">
        <v>22</v>
      </c>
      <c r="H20" s="23">
        <f>SUM(H18:H19)</f>
        <v>0</v>
      </c>
    </row>
    <row r="21" spans="1:8" ht="3" customHeight="1" x14ac:dyDescent="0.2">
      <c r="A21" s="1"/>
      <c r="B21" s="1"/>
      <c r="C21" s="1"/>
      <c r="D21" s="1"/>
      <c r="E21" s="2"/>
    </row>
    <row r="22" spans="1:8" ht="15.75" x14ac:dyDescent="0.25">
      <c r="A22" s="5" t="s">
        <v>35</v>
      </c>
    </row>
    <row r="23" spans="1:8" ht="13.5" thickBot="1" x14ac:dyDescent="0.25">
      <c r="A23" s="9" t="s">
        <v>13</v>
      </c>
      <c r="B23" s="9"/>
      <c r="C23" s="9" t="s">
        <v>14</v>
      </c>
      <c r="D23" s="9" t="s">
        <v>16</v>
      </c>
      <c r="E23" s="10" t="s">
        <v>15</v>
      </c>
      <c r="F23" s="16" t="s">
        <v>17</v>
      </c>
      <c r="G23" s="19" t="s">
        <v>18</v>
      </c>
      <c r="H23" s="19" t="s">
        <v>19</v>
      </c>
    </row>
    <row r="24" spans="1:8" ht="26.25" thickTop="1" x14ac:dyDescent="0.2">
      <c r="A24" s="11">
        <v>30101</v>
      </c>
      <c r="B24" s="11"/>
      <c r="C24" s="58" t="s">
        <v>49</v>
      </c>
      <c r="D24" s="11"/>
      <c r="E24" s="12" t="s">
        <v>12</v>
      </c>
      <c r="F24" s="59">
        <v>27</v>
      </c>
      <c r="G24" s="60"/>
      <c r="H24" s="60">
        <f>F24*G24</f>
        <v>0</v>
      </c>
    </row>
    <row r="25" spans="1:8" ht="25.5" x14ac:dyDescent="0.2">
      <c r="A25" s="7">
        <v>30103</v>
      </c>
      <c r="B25" s="7"/>
      <c r="C25" s="51" t="s">
        <v>73</v>
      </c>
      <c r="D25" s="61"/>
      <c r="E25" s="62" t="s">
        <v>50</v>
      </c>
      <c r="F25" s="44">
        <v>45</v>
      </c>
      <c r="G25" s="45"/>
      <c r="H25" s="45">
        <f>F25*G25</f>
        <v>0</v>
      </c>
    </row>
    <row r="26" spans="1:8" ht="63.75" x14ac:dyDescent="0.2">
      <c r="A26" s="7">
        <v>30402</v>
      </c>
      <c r="B26" s="7"/>
      <c r="C26" s="51" t="s">
        <v>79</v>
      </c>
      <c r="D26" s="61"/>
      <c r="E26" s="62" t="s">
        <v>50</v>
      </c>
      <c r="F26" s="44">
        <v>107</v>
      </c>
      <c r="G26" s="45"/>
      <c r="H26" s="45">
        <f>F26*G26</f>
        <v>0</v>
      </c>
    </row>
    <row r="27" spans="1:8" ht="26.25" thickBot="1" x14ac:dyDescent="0.25">
      <c r="A27" s="63">
        <v>30604</v>
      </c>
      <c r="B27" s="63"/>
      <c r="C27" s="73" t="s">
        <v>51</v>
      </c>
      <c r="D27" s="74"/>
      <c r="E27" s="75" t="s">
        <v>52</v>
      </c>
      <c r="F27" s="70">
        <v>156</v>
      </c>
      <c r="G27" s="56"/>
      <c r="H27" s="56">
        <f>F27*G27</f>
        <v>0</v>
      </c>
    </row>
    <row r="28" spans="1:8" ht="13.5" thickTop="1" x14ac:dyDescent="0.2">
      <c r="A28" s="11"/>
      <c r="B28" s="11"/>
      <c r="C28" s="11"/>
      <c r="D28" s="11"/>
      <c r="E28" s="12"/>
      <c r="F28" s="17"/>
      <c r="G28" s="22" t="s">
        <v>22</v>
      </c>
      <c r="H28" s="23">
        <f>SUM(H24:H27)</f>
        <v>0</v>
      </c>
    </row>
    <row r="29" spans="1:8" ht="3.75" customHeight="1" x14ac:dyDescent="0.2">
      <c r="A29" s="1"/>
      <c r="B29" s="1"/>
      <c r="C29" s="1"/>
      <c r="D29" s="1"/>
      <c r="E29" s="2"/>
      <c r="G29" s="37"/>
      <c r="H29" s="38"/>
    </row>
    <row r="30" spans="1:8" ht="15.75" x14ac:dyDescent="0.25">
      <c r="A30" s="5" t="s">
        <v>34</v>
      </c>
      <c r="B30" s="1"/>
      <c r="C30" s="1"/>
      <c r="D30" s="1"/>
      <c r="E30" s="2"/>
    </row>
    <row r="31" spans="1:8" ht="13.5" thickBot="1" x14ac:dyDescent="0.25">
      <c r="A31" s="9" t="s">
        <v>13</v>
      </c>
      <c r="B31" s="9"/>
      <c r="C31" s="9" t="s">
        <v>14</v>
      </c>
      <c r="D31" s="9" t="s">
        <v>16</v>
      </c>
      <c r="E31" s="10" t="s">
        <v>15</v>
      </c>
      <c r="F31" s="16" t="s">
        <v>17</v>
      </c>
      <c r="G31" s="19" t="s">
        <v>18</v>
      </c>
      <c r="H31" s="19" t="s">
        <v>19</v>
      </c>
    </row>
    <row r="32" spans="1:8" ht="51.75" thickTop="1" x14ac:dyDescent="0.2">
      <c r="A32" s="47">
        <v>40508</v>
      </c>
      <c r="B32" s="65"/>
      <c r="C32" s="67" t="s">
        <v>72</v>
      </c>
      <c r="D32" s="68"/>
      <c r="E32" s="44" t="s">
        <v>47</v>
      </c>
      <c r="F32" s="44">
        <v>32</v>
      </c>
      <c r="G32" s="45"/>
      <c r="H32" s="45">
        <f t="shared" ref="H32:H33" si="1">F32*G32</f>
        <v>0</v>
      </c>
    </row>
    <row r="33" spans="1:8" ht="38.25" x14ac:dyDescent="0.2">
      <c r="A33" s="47">
        <v>40501</v>
      </c>
      <c r="B33" s="65"/>
      <c r="C33" s="67" t="s">
        <v>71</v>
      </c>
      <c r="D33" s="68"/>
      <c r="E33" s="44" t="s">
        <v>47</v>
      </c>
      <c r="F33" s="44">
        <v>157</v>
      </c>
      <c r="G33" s="45"/>
      <c r="H33" s="45">
        <f t="shared" si="1"/>
        <v>0</v>
      </c>
    </row>
    <row r="34" spans="1:8" x14ac:dyDescent="0.2">
      <c r="A34" s="11"/>
      <c r="B34" s="11"/>
      <c r="C34" s="11"/>
      <c r="D34" s="11"/>
      <c r="E34" s="12"/>
      <c r="F34" s="17"/>
      <c r="G34" s="22" t="s">
        <v>22</v>
      </c>
      <c r="H34" s="23">
        <f>SUM(H32:H33)</f>
        <v>0</v>
      </c>
    </row>
    <row r="35" spans="1:8" ht="4.5" customHeight="1" x14ac:dyDescent="0.2">
      <c r="A35" s="1"/>
      <c r="B35" s="1"/>
      <c r="C35" s="1"/>
      <c r="D35" s="1"/>
      <c r="E35" s="2"/>
    </row>
    <row r="36" spans="1:8" ht="4.5" customHeight="1" x14ac:dyDescent="0.2">
      <c r="A36" s="1"/>
      <c r="B36" s="1"/>
      <c r="C36" s="1"/>
      <c r="D36" s="1"/>
      <c r="E36" s="2"/>
    </row>
    <row r="37" spans="1:8" ht="3.75" customHeight="1" x14ac:dyDescent="0.2">
      <c r="A37" s="1"/>
      <c r="B37" s="1"/>
      <c r="C37" s="1"/>
      <c r="D37" s="1"/>
      <c r="E37" s="2"/>
    </row>
    <row r="38" spans="1:8" ht="15.75" x14ac:dyDescent="0.25">
      <c r="A38" s="5" t="s">
        <v>33</v>
      </c>
    </row>
    <row r="39" spans="1:8" ht="13.5" thickBot="1" x14ac:dyDescent="0.25">
      <c r="A39" s="9" t="s">
        <v>13</v>
      </c>
      <c r="B39" s="9"/>
      <c r="C39" s="9" t="s">
        <v>14</v>
      </c>
      <c r="D39" s="9" t="s">
        <v>16</v>
      </c>
      <c r="E39" s="10" t="s">
        <v>15</v>
      </c>
      <c r="F39" s="16" t="s">
        <v>17</v>
      </c>
      <c r="G39" s="19" t="s">
        <v>18</v>
      </c>
      <c r="H39" s="19" t="s">
        <v>19</v>
      </c>
    </row>
    <row r="40" spans="1:8" ht="13.5" thickTop="1" x14ac:dyDescent="0.2">
      <c r="A40" s="57"/>
      <c r="B40" s="66"/>
      <c r="C40" s="76" t="s">
        <v>62</v>
      </c>
      <c r="D40" s="66"/>
      <c r="E40" s="41"/>
      <c r="F40" s="42"/>
      <c r="G40" s="43"/>
      <c r="H40" s="43"/>
    </row>
    <row r="41" spans="1:8" ht="76.5" x14ac:dyDescent="0.2">
      <c r="A41" s="47">
        <v>80308</v>
      </c>
      <c r="B41" s="6"/>
      <c r="C41" s="79" t="s">
        <v>69</v>
      </c>
      <c r="D41" s="6"/>
      <c r="E41" s="46" t="s">
        <v>10</v>
      </c>
      <c r="F41" s="72">
        <v>20</v>
      </c>
      <c r="G41" s="71"/>
      <c r="H41" s="78">
        <f t="shared" ref="H41:H53" si="2">F41*G41</f>
        <v>0</v>
      </c>
    </row>
    <row r="42" spans="1:8" ht="38.25" x14ac:dyDescent="0.2">
      <c r="A42" s="47">
        <v>80309</v>
      </c>
      <c r="B42" s="47"/>
      <c r="C42" s="24" t="s">
        <v>63</v>
      </c>
      <c r="D42" s="6"/>
      <c r="E42" s="46" t="s">
        <v>10</v>
      </c>
      <c r="F42" s="72">
        <v>105</v>
      </c>
      <c r="G42" s="71"/>
      <c r="H42" s="78"/>
    </row>
    <row r="43" spans="1:8" ht="25.5" x14ac:dyDescent="0.2">
      <c r="A43" s="47">
        <v>80311</v>
      </c>
      <c r="B43" s="6"/>
      <c r="C43" s="79" t="s">
        <v>59</v>
      </c>
      <c r="D43" s="6"/>
      <c r="E43" s="46" t="s">
        <v>9</v>
      </c>
      <c r="F43" s="72">
        <v>14</v>
      </c>
      <c r="G43" s="71"/>
      <c r="H43" s="78">
        <f t="shared" si="2"/>
        <v>0</v>
      </c>
    </row>
    <row r="44" spans="1:8" ht="25.5" x14ac:dyDescent="0.2">
      <c r="A44" s="47">
        <v>80311</v>
      </c>
      <c r="B44" s="6"/>
      <c r="C44" s="79" t="s">
        <v>64</v>
      </c>
      <c r="D44" s="6"/>
      <c r="E44" s="46" t="s">
        <v>9</v>
      </c>
      <c r="F44" s="72">
        <v>4</v>
      </c>
      <c r="G44" s="71"/>
      <c r="H44" s="78"/>
    </row>
    <row r="45" spans="1:8" ht="38.25" x14ac:dyDescent="0.2">
      <c r="A45" s="47">
        <v>80312</v>
      </c>
      <c r="B45" s="6"/>
      <c r="C45" s="80" t="s">
        <v>65</v>
      </c>
      <c r="D45" s="6"/>
      <c r="E45" s="46" t="s">
        <v>53</v>
      </c>
      <c r="F45" s="72">
        <v>1</v>
      </c>
      <c r="G45" s="71"/>
      <c r="H45" s="78">
        <f t="shared" si="2"/>
        <v>0</v>
      </c>
    </row>
    <row r="46" spans="1:8" ht="51" x14ac:dyDescent="0.2">
      <c r="A46" s="47">
        <v>80312</v>
      </c>
      <c r="B46" s="6"/>
      <c r="C46" s="80" t="s">
        <v>66</v>
      </c>
      <c r="D46" s="6"/>
      <c r="E46" s="46" t="s">
        <v>53</v>
      </c>
      <c r="F46" s="72">
        <v>1</v>
      </c>
      <c r="G46" s="71"/>
      <c r="H46" s="78">
        <f t="shared" ref="H46:H49" si="3">F46*G46</f>
        <v>0</v>
      </c>
    </row>
    <row r="47" spans="1:8" ht="38.25" x14ac:dyDescent="0.2">
      <c r="A47" s="47">
        <v>80316</v>
      </c>
      <c r="B47" s="6"/>
      <c r="C47" s="64" t="s">
        <v>82</v>
      </c>
      <c r="D47" s="6"/>
      <c r="E47" s="46" t="s">
        <v>53</v>
      </c>
      <c r="F47" s="72">
        <v>2</v>
      </c>
      <c r="G47" s="71"/>
      <c r="H47" s="78">
        <f t="shared" ref="H47" si="4">F47*G47</f>
        <v>0</v>
      </c>
    </row>
    <row r="48" spans="1:8" ht="38.25" x14ac:dyDescent="0.2">
      <c r="A48" s="47">
        <v>80316</v>
      </c>
      <c r="B48" s="6"/>
      <c r="C48" s="47" t="s">
        <v>61</v>
      </c>
      <c r="D48" s="6"/>
      <c r="E48" s="46" t="s">
        <v>53</v>
      </c>
      <c r="F48" s="72">
        <v>2</v>
      </c>
      <c r="G48" s="82"/>
      <c r="H48" s="78">
        <f t="shared" ref="H48" si="5">F48*G48</f>
        <v>0</v>
      </c>
    </row>
    <row r="49" spans="1:8" ht="76.5" x14ac:dyDescent="0.2">
      <c r="A49" s="47">
        <v>80316</v>
      </c>
      <c r="B49" s="6"/>
      <c r="C49" s="47" t="s">
        <v>74</v>
      </c>
      <c r="D49" s="6"/>
      <c r="E49" s="46" t="s">
        <v>11</v>
      </c>
      <c r="F49" s="72">
        <v>2</v>
      </c>
      <c r="G49" s="20"/>
      <c r="H49" s="78">
        <f t="shared" si="3"/>
        <v>0</v>
      </c>
    </row>
    <row r="50" spans="1:8" ht="51" x14ac:dyDescent="0.2">
      <c r="A50" s="47">
        <v>80316</v>
      </c>
      <c r="B50" s="6"/>
      <c r="C50" s="79" t="s">
        <v>81</v>
      </c>
      <c r="D50" s="6"/>
      <c r="E50" s="46" t="s">
        <v>11</v>
      </c>
      <c r="F50" s="72">
        <v>2</v>
      </c>
      <c r="G50" s="20"/>
      <c r="H50" s="78">
        <f t="shared" si="2"/>
        <v>0</v>
      </c>
    </row>
    <row r="51" spans="1:8" ht="127.5" x14ac:dyDescent="0.2">
      <c r="A51" s="47">
        <v>80316</v>
      </c>
      <c r="B51" s="6"/>
      <c r="C51" s="90" t="s">
        <v>80</v>
      </c>
      <c r="D51" s="6"/>
      <c r="E51" s="46" t="s">
        <v>11</v>
      </c>
      <c r="F51" s="72">
        <v>2</v>
      </c>
      <c r="G51" s="20"/>
      <c r="H51" s="78">
        <f t="shared" ref="H51" si="6">F51*G51</f>
        <v>0</v>
      </c>
    </row>
    <row r="52" spans="1:8" x14ac:dyDescent="0.2">
      <c r="A52" s="47">
        <v>80325</v>
      </c>
      <c r="B52" s="6"/>
      <c r="C52" s="80" t="s">
        <v>70</v>
      </c>
      <c r="D52" s="6"/>
      <c r="E52" s="46" t="s">
        <v>10</v>
      </c>
      <c r="F52" s="72">
        <v>120</v>
      </c>
      <c r="G52" s="20"/>
      <c r="H52" s="78">
        <f t="shared" si="2"/>
        <v>0</v>
      </c>
    </row>
    <row r="53" spans="1:8" ht="25.5" x14ac:dyDescent="0.2">
      <c r="A53" s="47">
        <v>80324</v>
      </c>
      <c r="B53" s="6"/>
      <c r="C53" s="80" t="s">
        <v>67</v>
      </c>
      <c r="D53" s="6"/>
      <c r="E53" s="46" t="s">
        <v>53</v>
      </c>
      <c r="F53" s="72">
        <v>1</v>
      </c>
      <c r="G53" s="20"/>
      <c r="H53" s="81">
        <f t="shared" si="2"/>
        <v>0</v>
      </c>
    </row>
    <row r="54" spans="1:8" x14ac:dyDescent="0.2">
      <c r="A54" s="11"/>
      <c r="B54" s="11"/>
      <c r="C54" s="11"/>
      <c r="D54" s="11"/>
      <c r="E54" s="12"/>
      <c r="F54" s="17"/>
      <c r="G54" s="22" t="s">
        <v>22</v>
      </c>
      <c r="H54" s="23">
        <f>SUM(H41:H53)</f>
        <v>0</v>
      </c>
    </row>
    <row r="55" spans="1:8" ht="4.5" customHeight="1" x14ac:dyDescent="0.2">
      <c r="A55" s="1"/>
      <c r="B55" s="1"/>
      <c r="C55" s="1"/>
      <c r="D55" s="1"/>
      <c r="E55" s="2"/>
      <c r="G55" s="37"/>
      <c r="H55" s="38"/>
    </row>
    <row r="56" spans="1:8" ht="15.75" x14ac:dyDescent="0.25">
      <c r="A56" s="5" t="s">
        <v>32</v>
      </c>
    </row>
    <row r="57" spans="1:8" ht="13.5" thickBot="1" x14ac:dyDescent="0.25">
      <c r="A57" s="9" t="s">
        <v>13</v>
      </c>
      <c r="B57" s="9"/>
      <c r="C57" s="9" t="s">
        <v>14</v>
      </c>
      <c r="D57" s="9" t="s">
        <v>16</v>
      </c>
      <c r="E57" s="10" t="s">
        <v>15</v>
      </c>
      <c r="F57" s="16" t="s">
        <v>17</v>
      </c>
      <c r="G57" s="19" t="s">
        <v>18</v>
      </c>
      <c r="H57" s="19" t="s">
        <v>19</v>
      </c>
    </row>
    <row r="58" spans="1:8" ht="39" thickTop="1" x14ac:dyDescent="0.2">
      <c r="A58" s="11">
        <v>90201</v>
      </c>
      <c r="B58" s="39"/>
      <c r="C58" s="58" t="s">
        <v>76</v>
      </c>
      <c r="D58" s="69"/>
      <c r="E58" s="52" t="s">
        <v>47</v>
      </c>
      <c r="F58" s="52">
        <v>280</v>
      </c>
      <c r="G58" s="53"/>
      <c r="H58" s="53">
        <f t="shared" ref="H58" si="7">F58*G58</f>
        <v>0</v>
      </c>
    </row>
    <row r="59" spans="1:8" ht="38.25" x14ac:dyDescent="0.2">
      <c r="A59" s="11">
        <v>90201</v>
      </c>
      <c r="B59" s="39"/>
      <c r="C59" s="58" t="s">
        <v>75</v>
      </c>
      <c r="D59" s="69"/>
      <c r="E59" s="52" t="s">
        <v>47</v>
      </c>
      <c r="F59" s="52">
        <v>157</v>
      </c>
      <c r="G59" s="53"/>
      <c r="H59" s="53">
        <f t="shared" ref="H59" si="8">F59*G59</f>
        <v>0</v>
      </c>
    </row>
    <row r="60" spans="1:8" x14ac:dyDescent="0.2">
      <c r="A60" s="11"/>
      <c r="B60" s="11"/>
      <c r="C60" s="11"/>
      <c r="D60" s="11"/>
      <c r="E60" s="12"/>
      <c r="F60" s="17"/>
      <c r="G60" s="22" t="s">
        <v>22</v>
      </c>
      <c r="H60" s="23">
        <f>SUM(H59:H59)</f>
        <v>0</v>
      </c>
    </row>
    <row r="61" spans="1:8" ht="4.5" customHeight="1" x14ac:dyDescent="0.2">
      <c r="A61" s="1"/>
      <c r="B61" s="1"/>
      <c r="C61" s="1"/>
      <c r="D61" s="1"/>
      <c r="E61" s="2"/>
      <c r="G61" s="37"/>
      <c r="H61" s="38"/>
    </row>
    <row r="62" spans="1:8" ht="15.75" x14ac:dyDescent="0.25">
      <c r="A62" s="89" t="s">
        <v>23</v>
      </c>
      <c r="B62" s="89"/>
      <c r="C62" s="89"/>
      <c r="D62" s="89"/>
      <c r="E62" s="89"/>
      <c r="F62" s="89"/>
      <c r="G62" s="27"/>
      <c r="H62" s="28"/>
    </row>
    <row r="63" spans="1:8" ht="3.75" customHeight="1" x14ac:dyDescent="0.2">
      <c r="A63" s="29"/>
      <c r="B63" s="29"/>
      <c r="C63" s="30"/>
      <c r="D63" s="30"/>
      <c r="E63" s="29"/>
      <c r="F63" s="31"/>
      <c r="G63" s="27"/>
      <c r="H63" s="32"/>
    </row>
    <row r="64" spans="1:8" x14ac:dyDescent="0.2">
      <c r="A64" s="83" t="s">
        <v>20</v>
      </c>
      <c r="B64" s="83"/>
      <c r="C64" s="83"/>
      <c r="D64" s="83"/>
      <c r="E64" s="83"/>
      <c r="F64" s="83"/>
      <c r="G64" s="84">
        <f>SUM(H6:H13)</f>
        <v>0</v>
      </c>
      <c r="H64" s="84"/>
    </row>
    <row r="65" spans="1:8" x14ac:dyDescent="0.2">
      <c r="A65" s="83" t="s">
        <v>24</v>
      </c>
      <c r="B65" s="83"/>
      <c r="C65" s="83"/>
      <c r="D65" s="83"/>
      <c r="E65" s="83"/>
      <c r="F65" s="83"/>
      <c r="G65" s="84">
        <f>SUM(H18:H19)</f>
        <v>0</v>
      </c>
      <c r="H65" s="84"/>
    </row>
    <row r="66" spans="1:8" x14ac:dyDescent="0.2">
      <c r="A66" s="83" t="s">
        <v>25</v>
      </c>
      <c r="B66" s="83"/>
      <c r="C66" s="83"/>
      <c r="D66" s="83"/>
      <c r="E66" s="83"/>
      <c r="F66" s="83"/>
      <c r="G66" s="84">
        <f>SUM(H24:H27)</f>
        <v>0</v>
      </c>
      <c r="H66" s="84"/>
    </row>
    <row r="67" spans="1:8" x14ac:dyDescent="0.2">
      <c r="A67" s="83" t="s">
        <v>26</v>
      </c>
      <c r="B67" s="83"/>
      <c r="C67" s="83"/>
      <c r="D67" s="83"/>
      <c r="E67" s="83"/>
      <c r="F67" s="83"/>
      <c r="G67" s="84">
        <f>SUM(H32:H33)</f>
        <v>0</v>
      </c>
      <c r="H67" s="84"/>
    </row>
    <row r="68" spans="1:8" x14ac:dyDescent="0.2">
      <c r="A68" s="83" t="s">
        <v>27</v>
      </c>
      <c r="B68" s="83"/>
      <c r="C68" s="83"/>
      <c r="D68" s="83"/>
      <c r="E68" s="83"/>
      <c r="F68" s="83"/>
      <c r="G68" s="84">
        <f>SUM(H41:H52)</f>
        <v>0</v>
      </c>
      <c r="H68" s="84"/>
    </row>
    <row r="69" spans="1:8" x14ac:dyDescent="0.2">
      <c r="A69" s="83" t="s">
        <v>28</v>
      </c>
      <c r="B69" s="83"/>
      <c r="C69" s="83"/>
      <c r="D69" s="83"/>
      <c r="E69" s="83"/>
      <c r="F69" s="83"/>
      <c r="G69" s="84">
        <f>SUM(H59:H59)</f>
        <v>0</v>
      </c>
      <c r="H69" s="84"/>
    </row>
    <row r="70" spans="1:8" x14ac:dyDescent="0.2">
      <c r="A70" s="33"/>
      <c r="B70" s="33"/>
      <c r="C70" s="35"/>
      <c r="D70" s="35"/>
      <c r="E70" s="33"/>
      <c r="F70" s="34"/>
      <c r="G70" s="36"/>
      <c r="H70" s="32"/>
    </row>
    <row r="71" spans="1:8" x14ac:dyDescent="0.2">
      <c r="A71" s="29"/>
      <c r="B71" s="29"/>
      <c r="C71" s="30"/>
      <c r="D71" s="86" t="s">
        <v>29</v>
      </c>
      <c r="E71" s="86"/>
      <c r="F71" s="86"/>
      <c r="G71" s="84">
        <f>ROUND(SUM(G64:H70),2)</f>
        <v>0</v>
      </c>
      <c r="H71" s="84"/>
    </row>
    <row r="72" spans="1:8" x14ac:dyDescent="0.2">
      <c r="A72" s="29"/>
      <c r="B72" s="29"/>
      <c r="C72" s="30"/>
      <c r="D72" s="85" t="s">
        <v>30</v>
      </c>
      <c r="E72" s="85"/>
      <c r="F72" s="85"/>
      <c r="G72" s="84">
        <f>ROUND((G71*1.2-G71),2)</f>
        <v>0</v>
      </c>
      <c r="H72" s="84"/>
    </row>
    <row r="73" spans="1:8" x14ac:dyDescent="0.2">
      <c r="A73" s="29"/>
      <c r="B73" s="29"/>
      <c r="C73" s="30"/>
      <c r="D73" s="85" t="s">
        <v>31</v>
      </c>
      <c r="E73" s="85"/>
      <c r="F73" s="85"/>
      <c r="G73" s="84">
        <f>SUM(G71:H72)</f>
        <v>0</v>
      </c>
      <c r="H73" s="84"/>
    </row>
    <row r="75" spans="1:8" x14ac:dyDescent="0.2">
      <c r="A75" s="77" t="s">
        <v>54</v>
      </c>
      <c r="B75" s="77"/>
    </row>
    <row r="76" spans="1:8" x14ac:dyDescent="0.2">
      <c r="A76" s="77" t="s">
        <v>55</v>
      </c>
      <c r="B76" s="77"/>
    </row>
    <row r="77" spans="1:8" x14ac:dyDescent="0.2">
      <c r="A77" s="77" t="s">
        <v>56</v>
      </c>
      <c r="B77" s="77"/>
    </row>
    <row r="78" spans="1:8" x14ac:dyDescent="0.2">
      <c r="A78" s="77" t="s">
        <v>57</v>
      </c>
      <c r="B78" s="77"/>
    </row>
    <row r="79" spans="1:8" x14ac:dyDescent="0.2">
      <c r="A79" s="77" t="s">
        <v>58</v>
      </c>
      <c r="B79" s="77"/>
    </row>
  </sheetData>
  <mergeCells count="21">
    <mergeCell ref="A1:H1"/>
    <mergeCell ref="A2:H2"/>
    <mergeCell ref="A66:F66"/>
    <mergeCell ref="G66:H66"/>
    <mergeCell ref="A62:F62"/>
    <mergeCell ref="A64:F64"/>
    <mergeCell ref="G64:H64"/>
    <mergeCell ref="A65:F65"/>
    <mergeCell ref="G65:H65"/>
    <mergeCell ref="A67:F67"/>
    <mergeCell ref="G67:H67"/>
    <mergeCell ref="D73:F73"/>
    <mergeCell ref="G73:H73"/>
    <mergeCell ref="A68:F68"/>
    <mergeCell ref="G68:H68"/>
    <mergeCell ref="A69:F69"/>
    <mergeCell ref="G69:H69"/>
    <mergeCell ref="D71:F71"/>
    <mergeCell ref="G71:H71"/>
    <mergeCell ref="D72:F72"/>
    <mergeCell ref="G72:H72"/>
  </mergeCells>
  <pageMargins left="0.70866141732283472" right="0.70866141732283472" top="0.74803149606299213" bottom="0.74803149606299213" header="0.31496062992125984" footer="0.31496062992125984"/>
  <pageSetup paperSize="9" scale="70" orientation="portrait" verticalDpi="1200" r:id="rId1"/>
  <headerFooter>
    <oddHeader xml:space="preserve">&amp;L
&amp;R&amp;"-,Paks"&amp;K01+046
</oddHeader>
    <oddFooter>&amp;L&amp;D&amp;R&amp;N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7"/>
  <sheetViews>
    <sheetView topLeftCell="A5" workbookViewId="0">
      <selection activeCell="D32" sqref="D32:S32"/>
    </sheetView>
  </sheetViews>
  <sheetFormatPr defaultRowHeight="15" x14ac:dyDescent="0.25"/>
  <sheetData>
    <row r="2" spans="2:18" x14ac:dyDescent="0.25">
      <c r="B2">
        <v>80.599999999999994</v>
      </c>
    </row>
    <row r="3" spans="2:18" x14ac:dyDescent="0.25">
      <c r="B3">
        <v>250</v>
      </c>
    </row>
    <row r="4" spans="2:18" x14ac:dyDescent="0.25">
      <c r="B4">
        <v>11</v>
      </c>
    </row>
    <row r="5" spans="2:18" x14ac:dyDescent="0.25">
      <c r="B5">
        <v>87</v>
      </c>
    </row>
    <row r="6" spans="2:18" x14ac:dyDescent="0.25">
      <c r="B6">
        <v>32</v>
      </c>
    </row>
    <row r="7" spans="2:18" x14ac:dyDescent="0.25">
      <c r="B7">
        <v>39</v>
      </c>
    </row>
    <row r="8" spans="2:18" x14ac:dyDescent="0.25">
      <c r="B8">
        <v>196</v>
      </c>
    </row>
    <row r="9" spans="2:18" x14ac:dyDescent="0.25">
      <c r="B9">
        <v>44</v>
      </c>
    </row>
    <row r="10" spans="2:18" x14ac:dyDescent="0.25">
      <c r="B10">
        <v>32</v>
      </c>
      <c r="C10" t="s">
        <v>45</v>
      </c>
      <c r="D10" t="s">
        <v>44</v>
      </c>
      <c r="F10" t="s">
        <v>37</v>
      </c>
      <c r="H10" t="s">
        <v>38</v>
      </c>
      <c r="J10" t="s">
        <v>39</v>
      </c>
      <c r="L10" t="s">
        <v>40</v>
      </c>
      <c r="N10" t="s">
        <v>41</v>
      </c>
      <c r="P10" t="s">
        <v>42</v>
      </c>
      <c r="R10" t="s">
        <v>43</v>
      </c>
    </row>
    <row r="11" spans="2:18" x14ac:dyDescent="0.25">
      <c r="B11">
        <v>47</v>
      </c>
    </row>
    <row r="12" spans="2:18" x14ac:dyDescent="0.25">
      <c r="B12">
        <v>45</v>
      </c>
      <c r="C12">
        <v>4</v>
      </c>
      <c r="D12">
        <v>35</v>
      </c>
      <c r="F12">
        <v>215</v>
      </c>
      <c r="H12">
        <v>25</v>
      </c>
      <c r="J12">
        <v>47</v>
      </c>
      <c r="N12">
        <v>95</v>
      </c>
      <c r="P12">
        <v>204</v>
      </c>
      <c r="R12">
        <v>155</v>
      </c>
    </row>
    <row r="13" spans="2:18" x14ac:dyDescent="0.25">
      <c r="B13">
        <v>45</v>
      </c>
      <c r="D13">
        <v>23</v>
      </c>
      <c r="F13">
        <v>24</v>
      </c>
      <c r="H13">
        <v>45</v>
      </c>
      <c r="J13">
        <v>15</v>
      </c>
      <c r="N13">
        <v>57</v>
      </c>
      <c r="P13">
        <v>208</v>
      </c>
    </row>
    <row r="14" spans="2:18" x14ac:dyDescent="0.25">
      <c r="B14">
        <v>53</v>
      </c>
      <c r="D14">
        <v>10</v>
      </c>
      <c r="F14">
        <v>60</v>
      </c>
      <c r="H14">
        <v>34</v>
      </c>
      <c r="J14">
        <v>11</v>
      </c>
      <c r="N14">
        <v>155</v>
      </c>
      <c r="P14">
        <v>38</v>
      </c>
    </row>
    <row r="15" spans="2:18" x14ac:dyDescent="0.25">
      <c r="B15">
        <v>37</v>
      </c>
      <c r="F15">
        <v>117</v>
      </c>
      <c r="H15">
        <v>18</v>
      </c>
      <c r="J15">
        <v>27</v>
      </c>
      <c r="N15">
        <v>87</v>
      </c>
      <c r="P15">
        <v>37</v>
      </c>
    </row>
    <row r="16" spans="2:18" x14ac:dyDescent="0.25">
      <c r="B16">
        <v>11</v>
      </c>
      <c r="F16">
        <v>55</v>
      </c>
      <c r="H16">
        <v>40</v>
      </c>
      <c r="J16">
        <v>22</v>
      </c>
      <c r="N16">
        <v>155</v>
      </c>
    </row>
    <row r="17" spans="2:19" x14ac:dyDescent="0.25">
      <c r="B17">
        <v>11</v>
      </c>
      <c r="F17">
        <v>59</v>
      </c>
      <c r="J17">
        <v>97</v>
      </c>
    </row>
    <row r="18" spans="2:19" x14ac:dyDescent="0.25">
      <c r="B18">
        <v>13</v>
      </c>
      <c r="F18">
        <v>40</v>
      </c>
    </row>
    <row r="19" spans="2:19" x14ac:dyDescent="0.25">
      <c r="B19">
        <v>23</v>
      </c>
      <c r="F19">
        <v>55</v>
      </c>
    </row>
    <row r="20" spans="2:19" x14ac:dyDescent="0.25">
      <c r="B20">
        <v>11</v>
      </c>
      <c r="F20">
        <v>305</v>
      </c>
    </row>
    <row r="21" spans="2:19" x14ac:dyDescent="0.25">
      <c r="B21">
        <v>8</v>
      </c>
      <c r="F21">
        <v>104</v>
      </c>
    </row>
    <row r="22" spans="2:19" x14ac:dyDescent="0.25">
      <c r="B22">
        <v>41</v>
      </c>
      <c r="F22">
        <v>42</v>
      </c>
    </row>
    <row r="23" spans="2:19" x14ac:dyDescent="0.25">
      <c r="B23">
        <v>2</v>
      </c>
      <c r="F23">
        <v>93</v>
      </c>
    </row>
    <row r="24" spans="2:19" x14ac:dyDescent="0.25">
      <c r="B24">
        <v>4</v>
      </c>
      <c r="F24">
        <v>253</v>
      </c>
    </row>
    <row r="25" spans="2:19" x14ac:dyDescent="0.25">
      <c r="B25">
        <v>77</v>
      </c>
      <c r="F25">
        <v>166</v>
      </c>
    </row>
    <row r="26" spans="2:19" x14ac:dyDescent="0.25">
      <c r="B26">
        <v>128</v>
      </c>
      <c r="F26">
        <v>47</v>
      </c>
    </row>
    <row r="27" spans="2:19" x14ac:dyDescent="0.25">
      <c r="B27">
        <v>9</v>
      </c>
      <c r="F27">
        <v>102</v>
      </c>
    </row>
    <row r="28" spans="2:19" x14ac:dyDescent="0.25">
      <c r="B28">
        <v>13</v>
      </c>
      <c r="F28">
        <v>272</v>
      </c>
    </row>
    <row r="29" spans="2:19" x14ac:dyDescent="0.25">
      <c r="B29">
        <v>17</v>
      </c>
      <c r="F29">
        <v>10</v>
      </c>
    </row>
    <row r="30" spans="2:19" x14ac:dyDescent="0.25">
      <c r="B30">
        <v>137</v>
      </c>
      <c r="F30">
        <v>102</v>
      </c>
    </row>
    <row r="31" spans="2:19" x14ac:dyDescent="0.25">
      <c r="B31">
        <v>161</v>
      </c>
      <c r="F31">
        <v>303</v>
      </c>
    </row>
    <row r="32" spans="2:19" x14ac:dyDescent="0.25">
      <c r="B32">
        <v>77</v>
      </c>
      <c r="C32">
        <f t="shared" ref="C32:I32" si="0">SUM(C12:C31)</f>
        <v>4</v>
      </c>
      <c r="D32">
        <f t="shared" si="0"/>
        <v>68</v>
      </c>
      <c r="E32">
        <f t="shared" si="0"/>
        <v>0</v>
      </c>
      <c r="F32">
        <f t="shared" si="0"/>
        <v>2424</v>
      </c>
      <c r="G32">
        <f t="shared" si="0"/>
        <v>0</v>
      </c>
      <c r="H32">
        <f t="shared" si="0"/>
        <v>162</v>
      </c>
      <c r="I32">
        <f t="shared" si="0"/>
        <v>0</v>
      </c>
      <c r="J32">
        <f>SUM(J12:J31)</f>
        <v>219</v>
      </c>
      <c r="K32">
        <f t="shared" ref="K32:R32" si="1">SUM(K12:K31)</f>
        <v>0</v>
      </c>
      <c r="L32">
        <f t="shared" si="1"/>
        <v>0</v>
      </c>
      <c r="M32">
        <f t="shared" si="1"/>
        <v>0</v>
      </c>
      <c r="N32">
        <f t="shared" si="1"/>
        <v>549</v>
      </c>
      <c r="O32">
        <f t="shared" si="1"/>
        <v>0</v>
      </c>
      <c r="P32">
        <f t="shared" si="1"/>
        <v>487</v>
      </c>
      <c r="Q32">
        <f t="shared" si="1"/>
        <v>0</v>
      </c>
      <c r="R32">
        <f t="shared" si="1"/>
        <v>155</v>
      </c>
      <c r="S32">
        <f>SUM(D32:R32)</f>
        <v>4064</v>
      </c>
    </row>
    <row r="33" spans="2:4" x14ac:dyDescent="0.25">
      <c r="B33">
        <v>23</v>
      </c>
      <c r="D33" t="s">
        <v>46</v>
      </c>
    </row>
    <row r="34" spans="2:4" x14ac:dyDescent="0.25">
      <c r="B34">
        <v>71</v>
      </c>
      <c r="D34">
        <v>10</v>
      </c>
    </row>
    <row r="35" spans="2:4" x14ac:dyDescent="0.25">
      <c r="B35">
        <v>11</v>
      </c>
    </row>
    <row r="36" spans="2:4" x14ac:dyDescent="0.25">
      <c r="B36">
        <v>10</v>
      </c>
    </row>
    <row r="37" spans="2:4" x14ac:dyDescent="0.25">
      <c r="B37">
        <v>29</v>
      </c>
    </row>
    <row r="38" spans="2:4" x14ac:dyDescent="0.25">
      <c r="B38">
        <v>27</v>
      </c>
    </row>
    <row r="39" spans="2:4" x14ac:dyDescent="0.25">
      <c r="B39">
        <v>11</v>
      </c>
    </row>
    <row r="40" spans="2:4" x14ac:dyDescent="0.25">
      <c r="B40">
        <v>37</v>
      </c>
    </row>
    <row r="41" spans="2:4" x14ac:dyDescent="0.25">
      <c r="B41">
        <v>5</v>
      </c>
    </row>
    <row r="42" spans="2:4" x14ac:dyDescent="0.25">
      <c r="B42">
        <v>253</v>
      </c>
    </row>
    <row r="43" spans="2:4" x14ac:dyDescent="0.25">
      <c r="B43">
        <v>68</v>
      </c>
    </row>
    <row r="44" spans="2:4" x14ac:dyDescent="0.25">
      <c r="B44">
        <v>10</v>
      </c>
    </row>
    <row r="45" spans="2:4" x14ac:dyDescent="0.25">
      <c r="B45">
        <v>12</v>
      </c>
    </row>
    <row r="47" spans="2:4" x14ac:dyDescent="0.25">
      <c r="B47">
        <f>SUM(B2:B46)</f>
        <v>2308.6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Koond</vt:lpstr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jaan</cp:lastModifiedBy>
  <cp:lastPrinted>2019-11-20T07:58:56Z</cp:lastPrinted>
  <dcterms:created xsi:type="dcterms:W3CDTF">2015-12-15T08:26:18Z</dcterms:created>
  <dcterms:modified xsi:type="dcterms:W3CDTF">2019-11-20T15:30:58Z</dcterms:modified>
</cp:coreProperties>
</file>