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ALDUS\Kindlustus\"/>
    </mc:Choice>
  </mc:AlternateContent>
  <bookViews>
    <workbookView xWindow="0" yWindow="0" windowWidth="28800" windowHeight="12000"/>
  </bookViews>
  <sheets>
    <sheet name="Leh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7" i="1" l="1"/>
  <c r="C225" i="1"/>
  <c r="C222" i="1"/>
  <c r="C219" i="1"/>
  <c r="C218" i="1"/>
  <c r="C215" i="1"/>
  <c r="C213" i="1"/>
  <c r="C212" i="1"/>
  <c r="C211" i="1"/>
  <c r="C210" i="1"/>
  <c r="C208" i="1"/>
  <c r="C206" i="1"/>
  <c r="C205" i="1"/>
  <c r="C204" i="1"/>
  <c r="C202" i="1"/>
  <c r="C200" i="1"/>
  <c r="C199" i="1"/>
  <c r="C191" i="1"/>
  <c r="C185" i="1"/>
  <c r="C182" i="1"/>
  <c r="C180" i="1"/>
  <c r="C178" i="1"/>
  <c r="C176" i="1"/>
  <c r="C175" i="1"/>
  <c r="C174" i="1"/>
  <c r="C173" i="1"/>
  <c r="C172" i="1"/>
  <c r="C171" i="1"/>
  <c r="C170" i="1"/>
  <c r="C169" i="1"/>
  <c r="C168" i="1"/>
  <c r="C167" i="1"/>
  <c r="C166" i="1"/>
  <c r="C164" i="1"/>
  <c r="C162" i="1"/>
  <c r="C160" i="1"/>
  <c r="C159" i="1"/>
  <c r="C157" i="1"/>
  <c r="C156" i="1"/>
  <c r="C154" i="1"/>
  <c r="C152" i="1"/>
  <c r="C151" i="1"/>
  <c r="C150" i="1"/>
  <c r="C147" i="1"/>
  <c r="C144" i="1"/>
  <c r="C143" i="1"/>
  <c r="C142" i="1"/>
  <c r="C139" i="1"/>
  <c r="C136" i="1"/>
  <c r="B136" i="1"/>
  <c r="B135" i="1"/>
  <c r="C135" i="1" s="1"/>
  <c r="C132" i="1"/>
  <c r="C131" i="1"/>
  <c r="C130" i="1"/>
  <c r="C129" i="1"/>
  <c r="C126" i="1"/>
  <c r="N123" i="1"/>
  <c r="C123" i="1"/>
  <c r="C122" i="1"/>
  <c r="C121" i="1"/>
  <c r="C120" i="1"/>
  <c r="C119" i="1"/>
  <c r="C118" i="1"/>
  <c r="C117" i="1"/>
  <c r="C116" i="1"/>
  <c r="C115" i="1"/>
  <c r="C112" i="1"/>
  <c r="C111" i="1"/>
  <c r="C108" i="1"/>
  <c r="C107" i="1"/>
  <c r="C106" i="1"/>
  <c r="C105" i="1"/>
  <c r="C104" i="1"/>
  <c r="C100" i="1"/>
  <c r="C99" i="1"/>
  <c r="C98" i="1"/>
  <c r="C95" i="1"/>
  <c r="C94" i="1"/>
  <c r="C93" i="1"/>
  <c r="C92" i="1"/>
  <c r="C91" i="1"/>
  <c r="C90" i="1"/>
  <c r="C88" i="1"/>
  <c r="C87" i="1"/>
  <c r="C86" i="1"/>
  <c r="C85" i="1"/>
  <c r="C84" i="1"/>
  <c r="K83" i="1"/>
  <c r="C83" i="1" s="1"/>
  <c r="C80" i="1"/>
  <c r="C77" i="1"/>
  <c r="C74" i="1"/>
  <c r="C73" i="1"/>
  <c r="C70" i="1"/>
  <c r="C68" i="1"/>
  <c r="C60" i="1"/>
  <c r="C57" i="1"/>
  <c r="C56" i="1"/>
  <c r="C54" i="1"/>
  <c r="C53" i="1"/>
  <c r="C52" i="1"/>
  <c r="C51" i="1"/>
  <c r="C50" i="1"/>
  <c r="C47" i="1"/>
  <c r="C46" i="1"/>
  <c r="C45" i="1"/>
  <c r="C42" i="1"/>
  <c r="C41" i="1"/>
  <c r="C40" i="1"/>
  <c r="C39" i="1"/>
  <c r="C38" i="1"/>
  <c r="C34" i="1"/>
  <c r="C33" i="1"/>
  <c r="C32" i="1"/>
  <c r="C29" i="1"/>
  <c r="C28" i="1"/>
  <c r="C27" i="1"/>
  <c r="C24" i="1"/>
  <c r="C23" i="1"/>
  <c r="C22" i="1"/>
  <c r="C19" i="1"/>
  <c r="C18" i="1"/>
  <c r="C17" i="1"/>
  <c r="C13" i="1"/>
  <c r="C12" i="1"/>
  <c r="C11" i="1"/>
  <c r="C10" i="1"/>
  <c r="C229" i="1" s="1"/>
</calcChain>
</file>

<file path=xl/comments1.xml><?xml version="1.0" encoding="utf-8"?>
<comments xmlns="http://schemas.openxmlformats.org/spreadsheetml/2006/main">
  <authors>
    <author>Taivo</author>
    <author>Liina Kaljuveer</author>
    <author>Piret Zahkna</author>
  </authors>
  <commentList>
    <comment ref="A39" authorId="0" shapeId="0">
      <text>
        <r>
          <rPr>
            <b/>
            <sz val="9"/>
            <color indexed="81"/>
            <rFont val="Segoe UI"/>
            <family val="2"/>
            <charset val="186"/>
          </rPr>
          <t>Taivo:</t>
        </r>
        <r>
          <rPr>
            <sz val="9"/>
            <color indexed="81"/>
            <rFont val="Segoe UI"/>
            <family val="2"/>
            <charset val="186"/>
          </rPr>
          <t xml:space="preserve">
muinsuskaitse all</t>
        </r>
      </text>
    </comment>
    <comment ref="A76" authorId="1" shapeId="0">
      <text>
        <r>
          <rPr>
            <b/>
            <sz val="9"/>
            <color indexed="81"/>
            <rFont val="Segoe UI"/>
            <family val="2"/>
            <charset val="186"/>
          </rPr>
          <t>Liina Kaljuveer:</t>
        </r>
        <r>
          <rPr>
            <sz val="9"/>
            <color indexed="81"/>
            <rFont val="Segoe UI"/>
            <family val="2"/>
            <charset val="186"/>
          </rPr>
          <t xml:space="preserve">
Seltsimaja</t>
        </r>
      </text>
    </comment>
    <comment ref="A90" authorId="0" shapeId="0">
      <text>
        <r>
          <rPr>
            <b/>
            <sz val="9"/>
            <color indexed="81"/>
            <rFont val="Segoe UI"/>
            <family val="2"/>
            <charset val="186"/>
          </rPr>
          <t>Taivo:</t>
        </r>
        <r>
          <rPr>
            <sz val="9"/>
            <color indexed="81"/>
            <rFont val="Segoe UI"/>
            <family val="2"/>
            <charset val="186"/>
          </rPr>
          <t xml:space="preserve">
muinsuskaitse all</t>
        </r>
      </text>
    </comment>
    <comment ref="A91" authorId="0" shapeId="0">
      <text>
        <r>
          <rPr>
            <b/>
            <sz val="9"/>
            <color indexed="81"/>
            <rFont val="Segoe UI"/>
            <family val="2"/>
            <charset val="186"/>
          </rPr>
          <t>Taivo:</t>
        </r>
        <r>
          <rPr>
            <sz val="9"/>
            <color indexed="81"/>
            <rFont val="Segoe UI"/>
            <family val="2"/>
            <charset val="186"/>
          </rPr>
          <t xml:space="preserve">
muinsuskaitse all</t>
        </r>
      </text>
    </comment>
    <comment ref="A94" authorId="0" shapeId="0">
      <text>
        <r>
          <rPr>
            <b/>
            <sz val="9"/>
            <color indexed="81"/>
            <rFont val="Segoe UI"/>
            <family val="2"/>
            <charset val="186"/>
          </rPr>
          <t>Taivo:</t>
        </r>
        <r>
          <rPr>
            <sz val="9"/>
            <color indexed="81"/>
            <rFont val="Segoe UI"/>
            <family val="2"/>
            <charset val="186"/>
          </rPr>
          <t xml:space="preserve">
muinsuskaitse all</t>
        </r>
      </text>
    </comment>
    <comment ref="A103" authorId="2" shapeId="0">
      <text>
        <r>
          <rPr>
            <sz val="9"/>
            <color indexed="81"/>
            <rFont val="Segoe UI"/>
            <family val="2"/>
            <charset val="186"/>
          </rPr>
          <t xml:space="preserve">
Oru teeninduskeskus ja Oru Kool on omavahel ühendatud</t>
        </r>
      </text>
    </comment>
    <comment ref="K106" authorId="1" shapeId="0">
      <text>
        <r>
          <rPr>
            <b/>
            <sz val="9"/>
            <color indexed="81"/>
            <rFont val="Segoe UI"/>
            <family val="2"/>
            <charset val="186"/>
          </rPr>
          <t>Liina Kaljuveer:</t>
        </r>
        <r>
          <rPr>
            <sz val="9"/>
            <color indexed="81"/>
            <rFont val="Segoe UI"/>
            <family val="2"/>
            <charset val="186"/>
          </rPr>
          <t xml:space="preserve">
kool kokku 2225</t>
        </r>
      </text>
    </comment>
    <comment ref="A128" authorId="1" shapeId="0">
      <text>
        <r>
          <rPr>
            <b/>
            <sz val="9"/>
            <color indexed="81"/>
            <rFont val="Segoe UI"/>
            <family val="2"/>
            <charset val="186"/>
          </rPr>
          <t>Liina Kaljuveer:</t>
        </r>
        <r>
          <rPr>
            <sz val="9"/>
            <color indexed="81"/>
            <rFont val="Segoe UI"/>
            <family val="2"/>
            <charset val="186"/>
          </rPr>
          <t xml:space="preserve">
vald kindlustab</t>
        </r>
      </text>
    </comment>
  </commentList>
</comments>
</file>

<file path=xl/sharedStrings.xml><?xml version="1.0" encoding="utf-8"?>
<sst xmlns="http://schemas.openxmlformats.org/spreadsheetml/2006/main" count="1098" uniqueCount="286">
  <si>
    <t>Kindlustusvõtja:</t>
  </si>
  <si>
    <t>Lääne-Nigula Vallavalitsus</t>
  </si>
  <si>
    <t>Registrikood:</t>
  </si>
  <si>
    <t>Aadress:</t>
  </si>
  <si>
    <t>Haapsalu mnt 6, Taebla alevik, Lääne-Nigula vald, Läänemaa 90801</t>
  </si>
  <si>
    <t>Kindlustusperiood</t>
  </si>
  <si>
    <t>19.07.2019-18.07.2020</t>
  </si>
  <si>
    <t>Kindlustusobjekt</t>
  </si>
  <si>
    <t>m²  maksumus km-ga</t>
  </si>
  <si>
    <t>Kindlustussumma</t>
  </si>
  <si>
    <t>Kindlustusriskid</t>
  </si>
  <si>
    <t>Pind m², netopind</t>
  </si>
  <si>
    <t>Korruseid</t>
  </si>
  <si>
    <t>Ehitus/rek</t>
  </si>
  <si>
    <t>ATS/Valve</t>
  </si>
  <si>
    <t>Konstruktsioon</t>
  </si>
  <si>
    <t>Üleujutus</t>
  </si>
  <si>
    <t>Sisemine purunemine</t>
  </si>
  <si>
    <t>Tuli</t>
  </si>
  <si>
    <t>Vesi (leke torustikust)</t>
  </si>
  <si>
    <t>Murdvargus</t>
  </si>
  <si>
    <t>Torm (tuul üle 18 m/s ja rahe)</t>
  </si>
  <si>
    <t>Vandalism</t>
  </si>
  <si>
    <t>Kandevsein</t>
  </si>
  <si>
    <t>Siseviimistlus</t>
  </si>
  <si>
    <t>Katus</t>
  </si>
  <si>
    <t>1. KOELA TALUMUUSEUM - Koela küla, Lääne-Nigula vald, 90806 Lääne maakond</t>
  </si>
  <si>
    <t>Koela Talumuuseumi rehielamu</t>
  </si>
  <si>
    <t>x</t>
  </si>
  <si>
    <t>1910/2007</t>
  </si>
  <si>
    <t>jah/ei</t>
  </si>
  <si>
    <t>puit</t>
  </si>
  <si>
    <t>Puit, tapeet</t>
  </si>
  <si>
    <t>rookatus</t>
  </si>
  <si>
    <t>Koela Talumuuseumi saun</t>
  </si>
  <si>
    <t>Puit</t>
  </si>
  <si>
    <t>Koela Talumuuseumi vankrikuur</t>
  </si>
  <si>
    <t>ei/ei</t>
  </si>
  <si>
    <t>kaldkatus/laudis</t>
  </si>
  <si>
    <t>Koela Talumuuseumi ait</t>
  </si>
  <si>
    <t xml:space="preserve">Inventar </t>
  </si>
  <si>
    <t>2. PALIVERE LASTEAED  -Raba tn 2, Palivere, Lääne-Nigula vald, 90802 Lääne maakond</t>
  </si>
  <si>
    <t>Palivere Lasteaia hoone</t>
  </si>
  <si>
    <t>1976/2018</t>
  </si>
  <si>
    <t>Jah/ei</t>
  </si>
  <si>
    <t>paneel</t>
  </si>
  <si>
    <t>kips/krohv, värv</t>
  </si>
  <si>
    <t>Viilkatus / plekk</t>
  </si>
  <si>
    <t>Inventar Palivere Raamatukogus (raamatufond,riiulid)</t>
  </si>
  <si>
    <t>Inventar Palivere Lasteaias</t>
  </si>
  <si>
    <r>
      <t>3. TAEBLA LASTEAED</t>
    </r>
    <r>
      <rPr>
        <b/>
        <sz val="10"/>
        <rFont val="Times New Roman"/>
        <family val="1"/>
        <charset val="186"/>
      </rPr>
      <t xml:space="preserve"> - Lasteaia tn 11, Taebla, Lääne-Nigula vald, 90801 Lääne maakond</t>
    </r>
  </si>
  <si>
    <t>Taebla Lasteaia hoone</t>
  </si>
  <si>
    <t>1980/2008/2015</t>
  </si>
  <si>
    <t>Paneel</t>
  </si>
  <si>
    <t>viilkatus/profiilplekk</t>
  </si>
  <si>
    <t>Inventar Taebla Raamatukogus, raamatufond</t>
  </si>
  <si>
    <t xml:space="preserve">Inventar Taebla Lasteaias </t>
  </si>
  <si>
    <t>4. PALIVERE NOORTEKESKUS - Jaama 7A, Palivere, Lääne-Nigula vald,  90802 Lääne maakond</t>
  </si>
  <si>
    <t>Hoone</t>
  </si>
  <si>
    <t>1905/2009</t>
  </si>
  <si>
    <t>jah/jah</t>
  </si>
  <si>
    <t>Puit, värv</t>
  </si>
  <si>
    <t>Palivere ANK köögitehnika ja mööbel</t>
  </si>
  <si>
    <t>Palivere ANK elektroonika, helitehnika</t>
  </si>
  <si>
    <t>5. PALIVERE PÕHIKOOLI  HOONE - Lähtru tee 16, Palivere, Lääne-Nigula vald, 90802 Lääne maakond</t>
  </si>
  <si>
    <t>Palivere Põhikooli hoone, Lähtru tee 16</t>
  </si>
  <si>
    <t>1991/2010/2015</t>
  </si>
  <si>
    <t>krohv, värv</t>
  </si>
  <si>
    <t>Spordihoone, Põllu tn 3a.</t>
  </si>
  <si>
    <t>1987/2017</t>
  </si>
  <si>
    <t>krohv, puit, värv</t>
  </si>
  <si>
    <t>Inventar hoonetes  (spordihoone+ kool)</t>
  </si>
  <si>
    <t>6. TAEBLA KOOL - Gümnaasiumi tee 1 Pälli küla, Lääne-Nigula vald, 90815 Lääne maakond</t>
  </si>
  <si>
    <r>
      <t>Taebla Kool hoone (</t>
    </r>
    <r>
      <rPr>
        <sz val="10"/>
        <color rgb="FFFF0000"/>
        <rFont val="Times New Roman"/>
        <family val="1"/>
        <charset val="186"/>
      </rPr>
      <t>uus hoone valmis al 02.2020</t>
    </r>
    <r>
      <rPr>
        <sz val="10"/>
        <rFont val="Times New Roman"/>
        <family val="1"/>
        <charset val="186"/>
      </rPr>
      <t>)</t>
    </r>
  </si>
  <si>
    <t>1978/2010</t>
  </si>
  <si>
    <t>jah Häirekeskus/ei</t>
  </si>
  <si>
    <t>lamekatus, SBS</t>
  </si>
  <si>
    <t>Võimla + abiruumid</t>
  </si>
  <si>
    <t>Taebla Kool vana hoone</t>
  </si>
  <si>
    <t>1928/1956</t>
  </si>
  <si>
    <t>Puit, krohv, värv</t>
  </si>
  <si>
    <t>Taebla Kooli internaat</t>
  </si>
  <si>
    <t>1962/2008</t>
  </si>
  <si>
    <t>kivi</t>
  </si>
  <si>
    <t>profiilplekk</t>
  </si>
  <si>
    <t xml:space="preserve">Inventar hoones </t>
  </si>
  <si>
    <t xml:space="preserve">Raamatud, kirjandus hoones </t>
  </si>
  <si>
    <t>7. VALLAMAJA HOONE TAEBLAS - Haapsalu mnt 6, Taebla, Lääne-Nigula vald, 90801 Lääne maakond</t>
  </si>
  <si>
    <t>Vallamaja hoone Taeblas (Taebla Kultuuri- ja Spordikeskus)</t>
  </si>
  <si>
    <t>1978/2008/2017</t>
  </si>
  <si>
    <t>ei /osaline</t>
  </si>
  <si>
    <t>Inventar hoones nimekirja alusel (ANK)</t>
  </si>
  <si>
    <t>8. VALLAMAJA HOONE RISTIL  -Tallinna mnt 4, Risti alevik, Lääne-Nigula vald, 90901 Lääne maakond</t>
  </si>
  <si>
    <t xml:space="preserve">  </t>
  </si>
  <si>
    <t>Risti teeninduskeskus, lasteaed, noortekeskus</t>
  </si>
  <si>
    <t>1900/2007/2017</t>
  </si>
  <si>
    <t>Kips/krohv</t>
  </si>
  <si>
    <t>Majandushoone (puukuur, garaaž)</t>
  </si>
  <si>
    <t>-</t>
  </si>
  <si>
    <t>Inventar hoones (lasteaed)</t>
  </si>
  <si>
    <t>Inventar teeninduskeskus</t>
  </si>
  <si>
    <t>Inventar hoones (ANK)</t>
  </si>
  <si>
    <t>9. RISTI LASTEAED - Tallinna mnt 6, Risti alevik, Lääne-Nigula vald, 90901 Lääne maakond</t>
  </si>
  <si>
    <t>Risti Lasteaia hoone</t>
  </si>
  <si>
    <t>1900/1998/2004/2013</t>
  </si>
  <si>
    <t>Kips/krohv, värv</t>
  </si>
  <si>
    <t>10. RISTI RAUDTEEJAAM - Risti alevik</t>
  </si>
  <si>
    <t>Risti Raudteejaama hoone</t>
  </si>
  <si>
    <t>1907/1946/1999/2012</t>
  </si>
  <si>
    <t>Veetorn</t>
  </si>
  <si>
    <t>1907/2018</t>
  </si>
  <si>
    <t>kivi, puit</t>
  </si>
  <si>
    <t>krohv</t>
  </si>
  <si>
    <t>11. RISTI TERVISEKESKUS - Jaama 1, Risti</t>
  </si>
  <si>
    <t>1907/1998/2012</t>
  </si>
  <si>
    <t>Kips, värv</t>
  </si>
  <si>
    <t>kuur</t>
  </si>
  <si>
    <t>1907/2012</t>
  </si>
  <si>
    <t>ei</t>
  </si>
  <si>
    <t>puudub</t>
  </si>
  <si>
    <t>viilkatus/plekk</t>
  </si>
  <si>
    <t>12. RISTI HOOLDEKODU - Eha tn 2, Risti alevik, Lääne-Nigula vald, 90801 Lääne maakond</t>
  </si>
  <si>
    <t>Risti Hooldekodu peahoone</t>
  </si>
  <si>
    <t>1947/1998/2011/2012</t>
  </si>
  <si>
    <t>jah/ ei (mehitatud 24/7)</t>
  </si>
  <si>
    <t>Kivi</t>
  </si>
  <si>
    <t>Kips, krohv</t>
  </si>
  <si>
    <t>Risti Hooldekodu majandushoone</t>
  </si>
  <si>
    <t>viilkatus</t>
  </si>
  <si>
    <t>13. ELAMU SIRELI 3, Risti</t>
  </si>
  <si>
    <t>1947/2005</t>
  </si>
  <si>
    <t>krov, värv, tapeet</t>
  </si>
  <si>
    <t>kuur, saun</t>
  </si>
  <si>
    <t>viilkatus/eterniit</t>
  </si>
  <si>
    <t>14. PIIRSALU KULTUURIMAJA - Risti vald, 90902 Piirsalu</t>
  </si>
  <si>
    <t>1914/2005/2011/2016</t>
  </si>
  <si>
    <t>Puit, krohv, kips, tapeet, värv</t>
  </si>
  <si>
    <t>15.  Garaaz Eha tn 1, Risti</t>
  </si>
  <si>
    <t>eterniit</t>
  </si>
  <si>
    <t>16. RISTI PÕHKOOL - Lõuna 4, Risti alevik, Lääne-Nigula vald, 90901 Lääne maakond</t>
  </si>
  <si>
    <t>Risti Põhikool (koolihoone ja multifunktsionaalne keskus)</t>
  </si>
  <si>
    <t>1965/1988/2007/2014</t>
  </si>
  <si>
    <t>kivi, paneel</t>
  </si>
  <si>
    <t>krohv, kips, värv</t>
  </si>
  <si>
    <t>Viilkatus/lamekatus/Plekk/sbs</t>
  </si>
  <si>
    <t>Risti Põhikooli majandushoone (puukuur)</t>
  </si>
  <si>
    <t>Risti põhikooli hoone (spordihoone)</t>
  </si>
  <si>
    <t>Inventar hoones  (põhikool +spordihoone)</t>
  </si>
  <si>
    <t xml:space="preserve">Inventar hoones (raamatukogu)+ raamatufond </t>
  </si>
  <si>
    <t>Inventar hoones  (Multifunktsionaalne keskus)</t>
  </si>
  <si>
    <t>17. ORU HOOLDEKODU - Räägu mõisahoone, Linnamäe, Lääne-Nigula vald,  91001 Lääne maakond</t>
  </si>
  <si>
    <t>Oru Hooldekodu peahoone</t>
  </si>
  <si>
    <t>1835/1945/2012</t>
  </si>
  <si>
    <t>jah Häirekeskus/jah</t>
  </si>
  <si>
    <t>Ait-Kuur</t>
  </si>
  <si>
    <t>19.saj I pool/2013</t>
  </si>
  <si>
    <t>Räägu-Saun kontor</t>
  </si>
  <si>
    <t>1949/2016</t>
  </si>
  <si>
    <t>krohv, tapeet, värv</t>
  </si>
  <si>
    <t>Elamu</t>
  </si>
  <si>
    <t>1949/1991-92</t>
  </si>
  <si>
    <t>Kuur-ladu-ait</t>
  </si>
  <si>
    <t>19.saj I pool/1995</t>
  </si>
  <si>
    <t>18. Oru teeninduskeskus -Hansuküla tee 2, Linnamäe, Lääne-Nigula vald, 91001 Lääne maakond</t>
  </si>
  <si>
    <t>Kontorihoone</t>
  </si>
  <si>
    <t>1986/1995</t>
  </si>
  <si>
    <t>Inventar hoones nimekirja alusel</t>
  </si>
  <si>
    <t>Oru raamatukogu inventar nimekirja alusel ja raamatufond</t>
  </si>
  <si>
    <t>19. ORU KOOLIMAJA - Hansuküla tee 2, Linnamäe, Lääne-Nigula vald, 91001 Lääne maakond</t>
  </si>
  <si>
    <t>Koolimaja keldrikorrus</t>
  </si>
  <si>
    <t>kivi, kips, krohv, värv</t>
  </si>
  <si>
    <t>Koolimaja keldrikorruse inventar</t>
  </si>
  <si>
    <t>Koolimaja (v.a. keldrikorrus), spordihoone</t>
  </si>
  <si>
    <t>Viilktus/plekk</t>
  </si>
  <si>
    <t>Inventar hoones  (va keldrikorruse inventar)</t>
  </si>
  <si>
    <t>Elektroonika</t>
  </si>
  <si>
    <t>20. LINNAMÄE LASTEAED - Linnamäe, Lääne-Nigula vald, 91001 Lääne maakond</t>
  </si>
  <si>
    <t>Linnamäe Lasteaia hoone</t>
  </si>
  <si>
    <t>1990/2016</t>
  </si>
  <si>
    <t>21. KORTERID</t>
  </si>
  <si>
    <t>4-toaline korter Kooli tee 5-14 , Lääne maakond (arstipunkt) siseviimistlus</t>
  </si>
  <si>
    <t>1 toaline korter, Kooli tee 6-1, (KÜ Pihlamari) siseviimistlus</t>
  </si>
  <si>
    <t>1 toaline korter, Kooli tee 6-18 (KÜ Pihlamari)siseviimistlus</t>
  </si>
  <si>
    <t>Korter Kase pst 2-2 Taebla siseviimistlus</t>
  </si>
  <si>
    <t>lamekatus/sbs</t>
  </si>
  <si>
    <t>Korter Kas pst 2-1 Taebla siseviimistlus</t>
  </si>
  <si>
    <t>Korter Nurme põik 7-8 Taebla siseviimistlus</t>
  </si>
  <si>
    <t>Korter Nurme põik 1-8 Taebla siseviimistlus</t>
  </si>
  <si>
    <t>Korteriomand Nigula tee 5-16, Taebla siseviimistlus</t>
  </si>
  <si>
    <t>1978/sanitaar 2014</t>
  </si>
  <si>
    <t>Korter Koidu 5-17 Risti siseviimistlus</t>
  </si>
  <si>
    <t>22. MÜÜGI OBJEKTID</t>
  </si>
  <si>
    <t>Risti Kultuurimaja</t>
  </si>
  <si>
    <t>1933/1972</t>
  </si>
  <si>
    <t>23.  EELK Lääne-Nigula Kirik - Nigula tee 1, Nigula küla,  Lääne-Nigula vald, 90807 Läänemaa</t>
  </si>
  <si>
    <t>Kiriku hoone</t>
  </si>
  <si>
    <t>Pastoraadi hoone</t>
  </si>
  <si>
    <t>1700/2017</t>
  </si>
  <si>
    <t>Leerimaja</t>
  </si>
  <si>
    <t>Nigula Avatud Noortekeskuse inventar</t>
  </si>
  <si>
    <t xml:space="preserve">24. TÄNAVALGUSTUS </t>
  </si>
  <si>
    <t>Taeblas Haapsalu mnt kergliiklustee valgustus</t>
  </si>
  <si>
    <t>Linnamäe kergliiklustee valgustus LED</t>
  </si>
  <si>
    <t>25. Rajatised</t>
  </si>
  <si>
    <t>Risti staadion (kunstmuru kate ja piirdeaed 3 m kõrgune teraspaneelidest)</t>
  </si>
  <si>
    <t>2009-2011</t>
  </si>
  <si>
    <t>26. KULLAMAA KOOL Kullamaa küla Kullamaa kool 90701</t>
  </si>
  <si>
    <t>1974/2005</t>
  </si>
  <si>
    <t>jah</t>
  </si>
  <si>
    <t>Kooli hoone</t>
  </si>
  <si>
    <t>Valvesüsteem, elektroonika</t>
  </si>
  <si>
    <t>Kooli inventar</t>
  </si>
  <si>
    <t>27. LIIVI RAAMATUKOGU Liivi kool 90711</t>
  </si>
  <si>
    <t>1935/2001</t>
  </si>
  <si>
    <t>Liivi raamatukogu inventar nimekrija alusel</t>
  </si>
  <si>
    <t>Liivi raamatufond</t>
  </si>
  <si>
    <t>28. KULLAMAA VALLAVALITSUS Kullamaa küla, Vallamaja 90701 hoone</t>
  </si>
  <si>
    <t>1940/1995</t>
  </si>
  <si>
    <t xml:space="preserve">Valvesüsteemid, elektroonika </t>
  </si>
  <si>
    <t>Vallamaja ja kultuurimaja inventar</t>
  </si>
  <si>
    <t>29. GOLDENBECK-multifunktsionaalne huvikeskus Kullamaa küla Goldenbecki 90701</t>
  </si>
  <si>
    <t>1974/2012</t>
  </si>
  <si>
    <t>Kullamaa raamatufond</t>
  </si>
  <si>
    <t xml:space="preserve">Kullamaa raamatukogu inventar </t>
  </si>
  <si>
    <t>30. KULLAMAA KOOLI INTERNAAT Kullamaa kool 90701 hoone</t>
  </si>
  <si>
    <t>1974/1999</t>
  </si>
  <si>
    <t xml:space="preserve">Lasteaia inventar ja kooli heakorravahendid </t>
  </si>
  <si>
    <t>31. LIIVI KOOL -SELTSIMAJA Liivi küla 90711 hoone</t>
  </si>
  <si>
    <t>32. ÜDRUMA KÜLASELTSIMAJA, Üdruma, 90720, hoone</t>
  </si>
  <si>
    <t>1900/2007</t>
  </si>
  <si>
    <t>metall-puit</t>
  </si>
  <si>
    <t>33. MARTNA LASTEAED Martna küla 90601</t>
  </si>
  <si>
    <t>1988/2016</t>
  </si>
  <si>
    <t>betoon</t>
  </si>
  <si>
    <t>plekk</t>
  </si>
  <si>
    <t>Elektroonika lasteaias ja raamatukogus</t>
  </si>
  <si>
    <t>Raamatufond</t>
  </si>
  <si>
    <t>34. MARTNA KOOL Martna küla 90601</t>
  </si>
  <si>
    <t>1970/1998</t>
  </si>
  <si>
    <t>rullmaterjal</t>
  </si>
  <si>
    <t>Elektroonika koolis</t>
  </si>
  <si>
    <t>35. MARTNA VALLAMAJA Martna küla 90601</t>
  </si>
  <si>
    <t>1987/</t>
  </si>
  <si>
    <t>Elektroonika ja inventar</t>
  </si>
  <si>
    <t>36. MARTNA RAHVAMAJA-SELTSIMAJA Rõude, 90602</t>
  </si>
  <si>
    <t>metall</t>
  </si>
  <si>
    <t>Inventar, elektroonika</t>
  </si>
  <si>
    <t>37. MARTNA SPORDIHOONE Hõbekuuse, Martna küla 90601</t>
  </si>
  <si>
    <t>teras,tellis,väikplokk</t>
  </si>
  <si>
    <t>38. NOAROOTSI LASTEAED, Pürksi küla/Birkas, Pürksi keksus 6</t>
  </si>
  <si>
    <t>1971/</t>
  </si>
  <si>
    <t>39. NOAROOTSI VALLAMAJA-KLUBI, Pürksi küla/Birkas, Pürksi keksus 9</t>
  </si>
  <si>
    <t>40. NOAROOTSI SOTSIAALMAJA-ÜHISELAMU Pürksi küla/Birkas, Pürksi keskus 25</t>
  </si>
  <si>
    <t>41. NOAROOTSI VABAAJAKESKUS Sutlepa küla/Sutlep, Sutlepa keskus 6</t>
  </si>
  <si>
    <t>hoone</t>
  </si>
  <si>
    <t>42. NOAROOTSI SADAMAHOONE-TEABEPUNKT Osmussaare küla/Odensholm, Teabepunkt</t>
  </si>
  <si>
    <t>43. NOAROOTSI GARAAŽIBOKSID Pürksi küla/Birkas Pürksi keskus 18b</t>
  </si>
  <si>
    <t>sbs</t>
  </si>
  <si>
    <t>44. NOAROOTSI ROOSLEPA KABEL-KIRIK Rooslepa küla/Roslep, Rooslepa kalmistu</t>
  </si>
  <si>
    <t>45. NOAROOTSI TUULIK Sutlepa küla, Sutlepa keskus 6</t>
  </si>
  <si>
    <t>puit/metall</t>
  </si>
  <si>
    <t>46. NOAROOTSI SUVILA-ÕPPEBAAS Einbi küla/Enby, Tokkroosi</t>
  </si>
  <si>
    <t>47. NOAROOTSI SAUN Einbi küla/Enby, Tokkroosi</t>
  </si>
  <si>
    <t>48. NÕVA vana Vallamaja, Nõva küla,hoone</t>
  </si>
  <si>
    <t>Turismiinfopunkt</t>
  </si>
  <si>
    <t>puit/,etall</t>
  </si>
  <si>
    <t>49. NÕVA PALVEMAJA Palvemaja, Peraküla hoone</t>
  </si>
  <si>
    <t>50. NÕVA APTEEK Apteegi, Nõva küla hoone (ambulatoorium-seltsimaja)</t>
  </si>
  <si>
    <t>segaehitis</t>
  </si>
  <si>
    <t xml:space="preserve">Ambulatoorium-seltsimaja  elektroonika </t>
  </si>
  <si>
    <t xml:space="preserve">Seltsimaja mööbel </t>
  </si>
  <si>
    <t>51. NÕVA KOOL Kooli Nõva küla hoone</t>
  </si>
  <si>
    <t>Lipuväljak</t>
  </si>
  <si>
    <t>metall, klaas, kangas</t>
  </si>
  <si>
    <t>Võimla</t>
  </si>
  <si>
    <t xml:space="preserve">Võimla mööbel </t>
  </si>
  <si>
    <t xml:space="preserve">Nõva kooli ja raamatukogu, vallavalitsuse ja lasteaia mööbel </t>
  </si>
  <si>
    <t>Raamatukogu raamatufond</t>
  </si>
  <si>
    <t>52. NÕVA PÕDRAMAJA Põdramaja, Nõva küla hoone</t>
  </si>
  <si>
    <t>53. NÕVA KORTER  Mõisa 8</t>
  </si>
  <si>
    <t xml:space="preserve">Õpilaskodu mööbel </t>
  </si>
  <si>
    <t>55. NÕVA KORTER  Mõisa 1</t>
  </si>
  <si>
    <t>56. NÕVA KORTER Kubjase 2</t>
  </si>
  <si>
    <t>57. GARAAZ-Töökoda Karukoopa kinnistul, Nõva küla</t>
  </si>
  <si>
    <t>telliskivi</t>
  </si>
  <si>
    <t>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</si>
</sst>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,\€"/>
    <numFmt numFmtId="165" formatCode="#,##0\ _€"/>
  </numFmts>
  <fonts count="13" x14ac:knownFonts="1">
    <font>
      <sz val="11"/>
      <color theme="1"/>
      <name val="Calibri"/>
      <family val="2"/>
      <charset val="186"/>
      <scheme val="minor"/>
    </font>
    <font>
      <b/>
      <sz val="13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53"/>
      <name val="Times New Roman"/>
      <family val="1"/>
      <charset val="186"/>
    </font>
    <font>
      <u/>
      <sz val="8.6999999999999993"/>
      <color indexed="12"/>
      <name val="Arial"/>
      <family val="2"/>
      <charset val="186"/>
    </font>
    <font>
      <sz val="10"/>
      <color indexed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10"/>
      <color indexed="25"/>
      <name val="Times New Roman"/>
      <family val="1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5" fillId="2" borderId="0" xfId="0" applyFont="1" applyFill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left" textRotation="90"/>
    </xf>
    <xf numFmtId="0" fontId="2" fillId="0" borderId="7" xfId="0" applyFont="1" applyFill="1" applyBorder="1" applyAlignment="1">
      <alignment textRotation="90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0" borderId="8" xfId="0" applyFont="1" applyFill="1" applyBorder="1"/>
    <xf numFmtId="164" fontId="5" fillId="0" borderId="8" xfId="0" applyNumberFormat="1" applyFont="1" applyFill="1" applyBorder="1"/>
    <xf numFmtId="164" fontId="2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/>
    <xf numFmtId="0" fontId="2" fillId="0" borderId="9" xfId="0" applyFont="1" applyFill="1" applyBorder="1"/>
    <xf numFmtId="165" fontId="2" fillId="0" borderId="9" xfId="0" applyNumberFormat="1" applyFont="1" applyFill="1" applyBorder="1"/>
    <xf numFmtId="165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9" xfId="0" applyFont="1" applyFill="1" applyBorder="1"/>
    <xf numFmtId="165" fontId="5" fillId="0" borderId="9" xfId="0" applyNumberFormat="1" applyFont="1" applyFill="1" applyBorder="1"/>
    <xf numFmtId="165" fontId="5" fillId="0" borderId="9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/>
    <xf numFmtId="165" fontId="4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9" xfId="0" applyFont="1" applyFill="1" applyBorder="1" applyAlignment="1">
      <alignment horizontal="left" wrapText="1"/>
    </xf>
    <xf numFmtId="0" fontId="7" fillId="0" borderId="0" xfId="1" applyFont="1" applyFill="1" applyBorder="1" applyAlignment="1" applyProtection="1"/>
    <xf numFmtId="0" fontId="8" fillId="0" borderId="9" xfId="0" applyFont="1" applyFill="1" applyBorder="1" applyAlignment="1">
      <alignment horizontal="center"/>
    </xf>
    <xf numFmtId="0" fontId="8" fillId="0" borderId="0" xfId="0" applyFont="1" applyFill="1"/>
    <xf numFmtId="165" fontId="9" fillId="0" borderId="9" xfId="0" applyNumberFormat="1" applyFont="1" applyFill="1" applyBorder="1"/>
    <xf numFmtId="165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0" xfId="0" applyFont="1" applyFill="1"/>
    <xf numFmtId="165" fontId="2" fillId="0" borderId="10" xfId="0" applyNumberFormat="1" applyFont="1" applyFill="1" applyBorder="1"/>
    <xf numFmtId="165" fontId="4" fillId="0" borderId="10" xfId="0" applyNumberFormat="1" applyFont="1" applyFill="1" applyBorder="1"/>
    <xf numFmtId="165" fontId="4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11" xfId="0" applyFont="1" applyFill="1" applyBorder="1"/>
    <xf numFmtId="0" fontId="2" fillId="0" borderId="6" xfId="0" applyFont="1" applyFill="1" applyBorder="1"/>
    <xf numFmtId="0" fontId="2" fillId="0" borderId="12" xfId="0" applyFont="1" applyFill="1" applyBorder="1" applyAlignment="1">
      <alignment horizontal="center"/>
    </xf>
    <xf numFmtId="165" fontId="2" fillId="0" borderId="8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5" fontId="2" fillId="0" borderId="9" xfId="0" applyNumberFormat="1" applyFont="1" applyFill="1" applyBorder="1" applyAlignment="1">
      <alignment horizontal="right"/>
    </xf>
    <xf numFmtId="165" fontId="4" fillId="0" borderId="9" xfId="0" applyNumberFormat="1" applyFont="1" applyFill="1" applyBorder="1"/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/>
    <xf numFmtId="0" fontId="5" fillId="0" borderId="6" xfId="0" applyFont="1" applyFill="1" applyBorder="1"/>
    <xf numFmtId="165" fontId="2" fillId="0" borderId="12" xfId="0" applyNumberFormat="1" applyFont="1" applyFill="1" applyBorder="1"/>
    <xf numFmtId="0" fontId="4" fillId="0" borderId="6" xfId="0" applyFont="1" applyFill="1" applyBorder="1"/>
    <xf numFmtId="165" fontId="4" fillId="0" borderId="12" xfId="0" applyNumberFormat="1" applyFont="1" applyFill="1" applyBorder="1"/>
    <xf numFmtId="0" fontId="10" fillId="0" borderId="8" xfId="0" applyFont="1" applyFill="1" applyBorder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NDLUSTUSOBJEKTIDE%20TAB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nddokument"/>
      <sheetName val="RMFK"/>
      <sheetName val="RMTK"/>
      <sheetName val="KM"/>
      <sheetName val="PLA"/>
      <sheetName val="TLA"/>
      <sheetName val="ANK"/>
      <sheetName val="TK"/>
      <sheetName val="PPK"/>
      <sheetName val="VV"/>
      <sheetName val="RLA"/>
      <sheetName val="RHK"/>
      <sheetName val="OHK"/>
      <sheetName val="RPK"/>
      <sheetName val="LLA"/>
      <sheetName val="OK"/>
      <sheetName val="TV"/>
      <sheetName val="Martna"/>
      <sheetName val="NÕVA"/>
      <sheetName val="KK"/>
      <sheetName val="KRK"/>
      <sheetName val="KKI"/>
      <sheetName val="LRK"/>
      <sheetName val="KVV"/>
    </sheetNames>
    <sheetDataSet>
      <sheetData sheetId="0"/>
      <sheetData sheetId="1">
        <row r="2">
          <cell r="E2">
            <v>86066</v>
          </cell>
        </row>
      </sheetData>
      <sheetData sheetId="2">
        <row r="10">
          <cell r="D10">
            <v>4205</v>
          </cell>
        </row>
        <row r="11">
          <cell r="D11">
            <v>78484</v>
          </cell>
        </row>
        <row r="30">
          <cell r="D30">
            <v>5840</v>
          </cell>
        </row>
        <row r="31">
          <cell r="D31">
            <v>88684.44</v>
          </cell>
        </row>
        <row r="38">
          <cell r="D38">
            <v>2456</v>
          </cell>
        </row>
        <row r="39">
          <cell r="D39">
            <v>83742.929999999993</v>
          </cell>
        </row>
        <row r="63">
          <cell r="D63">
            <v>8100</v>
          </cell>
        </row>
        <row r="64">
          <cell r="D64">
            <v>63280.61</v>
          </cell>
        </row>
      </sheetData>
      <sheetData sheetId="3"/>
      <sheetData sheetId="4">
        <row r="2">
          <cell r="D2">
            <v>58961.47399999998</v>
          </cell>
        </row>
      </sheetData>
      <sheetData sheetId="5">
        <row r="3">
          <cell r="E3">
            <v>52292.689999999981</v>
          </cell>
        </row>
      </sheetData>
      <sheetData sheetId="6">
        <row r="1">
          <cell r="B1">
            <v>7011</v>
          </cell>
        </row>
        <row r="17">
          <cell r="B17">
            <v>1417.6999999999998</v>
          </cell>
        </row>
        <row r="26">
          <cell r="B26">
            <v>6488.17</v>
          </cell>
        </row>
        <row r="46">
          <cell r="B46">
            <v>400</v>
          </cell>
        </row>
        <row r="49">
          <cell r="B49">
            <v>2500</v>
          </cell>
        </row>
        <row r="57">
          <cell r="B57">
            <v>11000</v>
          </cell>
        </row>
      </sheetData>
      <sheetData sheetId="7">
        <row r="2">
          <cell r="D2">
            <v>134628.36046259251</v>
          </cell>
        </row>
        <row r="380">
          <cell r="D380">
            <v>10100.9</v>
          </cell>
        </row>
      </sheetData>
      <sheetData sheetId="8">
        <row r="2">
          <cell r="C2">
            <v>82298.103026344397</v>
          </cell>
        </row>
      </sheetData>
      <sheetData sheetId="9">
        <row r="2">
          <cell r="C2">
            <v>29100</v>
          </cell>
        </row>
        <row r="11">
          <cell r="C11">
            <v>5400</v>
          </cell>
        </row>
        <row r="19">
          <cell r="C19">
            <v>8050</v>
          </cell>
        </row>
      </sheetData>
      <sheetData sheetId="10">
        <row r="2">
          <cell r="D2">
            <v>23425.38</v>
          </cell>
        </row>
        <row r="124">
          <cell r="D124">
            <v>9347.33</v>
          </cell>
        </row>
      </sheetData>
      <sheetData sheetId="11">
        <row r="2">
          <cell r="D2">
            <v>52550</v>
          </cell>
        </row>
      </sheetData>
      <sheetData sheetId="12">
        <row r="2">
          <cell r="E2">
            <v>38267</v>
          </cell>
        </row>
      </sheetData>
      <sheetData sheetId="13">
        <row r="1">
          <cell r="N1">
            <v>58784.170000000006</v>
          </cell>
        </row>
      </sheetData>
      <sheetData sheetId="14">
        <row r="2">
          <cell r="D2">
            <v>30692.52</v>
          </cell>
        </row>
      </sheetData>
      <sheetData sheetId="15">
        <row r="2">
          <cell r="E2">
            <v>65800</v>
          </cell>
          <cell r="H2">
            <v>16200</v>
          </cell>
        </row>
        <row r="4">
          <cell r="H4">
            <v>15100</v>
          </cell>
        </row>
      </sheetData>
      <sheetData sheetId="16">
        <row r="5">
          <cell r="B5">
            <v>45405.88</v>
          </cell>
        </row>
        <row r="18">
          <cell r="B18">
            <v>73869.62</v>
          </cell>
        </row>
      </sheetData>
      <sheetData sheetId="17">
        <row r="21">
          <cell r="D21">
            <v>355.97</v>
          </cell>
        </row>
        <row r="24">
          <cell r="D24">
            <v>697</v>
          </cell>
        </row>
        <row r="25">
          <cell r="D25">
            <v>500</v>
          </cell>
        </row>
        <row r="27">
          <cell r="D27">
            <v>697</v>
          </cell>
        </row>
        <row r="29">
          <cell r="D29">
            <v>29265</v>
          </cell>
        </row>
        <row r="30">
          <cell r="D30">
            <v>43179</v>
          </cell>
        </row>
        <row r="40">
          <cell r="D40">
            <v>5367</v>
          </cell>
        </row>
        <row r="44">
          <cell r="D44">
            <v>413</v>
          </cell>
        </row>
      </sheetData>
      <sheetData sheetId="18">
        <row r="7">
          <cell r="C7">
            <v>2000</v>
          </cell>
        </row>
        <row r="12">
          <cell r="C12">
            <v>2000</v>
          </cell>
        </row>
        <row r="13">
          <cell r="C13">
            <v>800</v>
          </cell>
        </row>
        <row r="18">
          <cell r="C18">
            <v>9800</v>
          </cell>
        </row>
        <row r="23">
          <cell r="C23">
            <v>1400</v>
          </cell>
        </row>
        <row r="26">
          <cell r="C26">
            <v>880</v>
          </cell>
        </row>
        <row r="27">
          <cell r="C27">
            <v>45000</v>
          </cell>
        </row>
        <row r="31">
          <cell r="C31">
            <v>2000</v>
          </cell>
        </row>
      </sheetData>
      <sheetData sheetId="19">
        <row r="1">
          <cell r="D1">
            <v>30652.7</v>
          </cell>
        </row>
        <row r="2">
          <cell r="D2">
            <v>9660.91</v>
          </cell>
        </row>
      </sheetData>
      <sheetData sheetId="20">
        <row r="16">
          <cell r="E16">
            <v>568.79999999999995</v>
          </cell>
        </row>
        <row r="18">
          <cell r="C18">
            <v>4000</v>
          </cell>
        </row>
      </sheetData>
      <sheetData sheetId="21">
        <row r="1">
          <cell r="H1">
            <v>10268.369999999999</v>
          </cell>
        </row>
      </sheetData>
      <sheetData sheetId="22">
        <row r="12">
          <cell r="E12">
            <v>908</v>
          </cell>
        </row>
      </sheetData>
      <sheetData sheetId="23">
        <row r="2">
          <cell r="E2">
            <v>15514</v>
          </cell>
        </row>
        <row r="39">
          <cell r="E39">
            <v>2000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9"/>
  <sheetViews>
    <sheetView tabSelected="1" workbookViewId="0">
      <selection activeCell="T9" sqref="T9"/>
    </sheetView>
  </sheetViews>
  <sheetFormatPr defaultColWidth="11.5703125" defaultRowHeight="12.75" x14ac:dyDescent="0.2"/>
  <cols>
    <col min="1" max="1" width="56.85546875" style="2" customWidth="1"/>
    <col min="2" max="2" width="10.140625" style="2" customWidth="1"/>
    <col min="3" max="3" width="16.5703125" style="2" customWidth="1"/>
    <col min="4" max="5" width="3.7109375" style="3" customWidth="1"/>
    <col min="6" max="10" width="3.7109375" style="2" customWidth="1"/>
    <col min="11" max="11" width="8.42578125" style="2" customWidth="1"/>
    <col min="12" max="12" width="8.140625" style="2" customWidth="1"/>
    <col min="13" max="13" width="13.28515625" style="2" customWidth="1"/>
    <col min="14" max="14" width="10.7109375" style="2" customWidth="1"/>
    <col min="15" max="15" width="10.5703125" style="2" customWidth="1"/>
    <col min="16" max="16" width="15.85546875" style="2" customWidth="1"/>
    <col min="17" max="17" width="22.28515625" style="2" customWidth="1"/>
    <col min="18" max="18" width="11.42578125" style="2" customWidth="1"/>
    <col min="19" max="19" width="12.7109375" style="2" customWidth="1"/>
    <col min="20" max="20" width="11.5703125" style="2"/>
    <col min="21" max="21" width="13.7109375" style="2" customWidth="1"/>
    <col min="22" max="16384" width="11.5703125" style="2"/>
  </cols>
  <sheetData>
    <row r="1" spans="1:17" ht="18.399999999999999" customHeight="1" x14ac:dyDescent="0.25">
      <c r="A1" s="1" t="s">
        <v>0</v>
      </c>
      <c r="B1" s="1" t="s">
        <v>1</v>
      </c>
      <c r="J1" s="1"/>
    </row>
    <row r="2" spans="1:17" ht="14.85" customHeight="1" x14ac:dyDescent="0.2">
      <c r="A2" s="2" t="s">
        <v>2</v>
      </c>
      <c r="B2" s="4">
        <v>75038598</v>
      </c>
      <c r="G2" s="5"/>
    </row>
    <row r="3" spans="1:17" ht="14.85" customHeight="1" x14ac:dyDescent="0.2">
      <c r="A3" s="2" t="s">
        <v>3</v>
      </c>
      <c r="B3" s="2" t="s">
        <v>4</v>
      </c>
      <c r="G3" s="6"/>
    </row>
    <row r="4" spans="1:17" ht="16.350000000000001" customHeight="1" x14ac:dyDescent="0.2">
      <c r="A4" s="2" t="s">
        <v>5</v>
      </c>
      <c r="B4" s="7" t="s">
        <v>6</v>
      </c>
      <c r="C4" s="7"/>
    </row>
    <row r="5" spans="1:17" ht="14.85" customHeight="1" x14ac:dyDescent="0.2"/>
    <row r="6" spans="1:17" ht="14.85" customHeight="1" x14ac:dyDescent="0.2"/>
    <row r="7" spans="1:17" ht="14.85" customHeight="1" x14ac:dyDescent="0.2">
      <c r="A7" s="8" t="s">
        <v>7</v>
      </c>
      <c r="B7" s="9" t="s">
        <v>8</v>
      </c>
      <c r="C7" s="10" t="s">
        <v>9</v>
      </c>
      <c r="D7" s="11"/>
      <c r="E7" s="12"/>
      <c r="F7" s="13" t="s">
        <v>10</v>
      </c>
      <c r="G7" s="13"/>
      <c r="H7" s="13"/>
      <c r="I7" s="13"/>
      <c r="J7" s="14"/>
      <c r="K7" s="15" t="s">
        <v>11</v>
      </c>
      <c r="L7" s="16" t="s">
        <v>12</v>
      </c>
      <c r="M7" s="16" t="s">
        <v>13</v>
      </c>
      <c r="N7" s="16" t="s">
        <v>14</v>
      </c>
      <c r="O7" s="16" t="s">
        <v>15</v>
      </c>
      <c r="P7" s="16"/>
      <c r="Q7" s="16"/>
    </row>
    <row r="8" spans="1:17" ht="72" customHeight="1" x14ac:dyDescent="0.2">
      <c r="A8" s="17"/>
      <c r="B8" s="18"/>
      <c r="C8" s="19"/>
      <c r="D8" s="20" t="s">
        <v>16</v>
      </c>
      <c r="E8" s="20" t="s">
        <v>17</v>
      </c>
      <c r="F8" s="21" t="s">
        <v>18</v>
      </c>
      <c r="G8" s="21" t="s">
        <v>19</v>
      </c>
      <c r="H8" s="21" t="s">
        <v>20</v>
      </c>
      <c r="I8" s="21" t="s">
        <v>21</v>
      </c>
      <c r="J8" s="21" t="s">
        <v>22</v>
      </c>
      <c r="K8" s="22"/>
      <c r="L8" s="16"/>
      <c r="M8" s="16"/>
      <c r="N8" s="16"/>
      <c r="O8" s="23" t="s">
        <v>23</v>
      </c>
      <c r="P8" s="23" t="s">
        <v>24</v>
      </c>
      <c r="Q8" s="23" t="s">
        <v>25</v>
      </c>
    </row>
    <row r="9" spans="1:17" s="28" customFormat="1" ht="14.85" customHeight="1" x14ac:dyDescent="0.2">
      <c r="A9" s="24" t="s">
        <v>26</v>
      </c>
      <c r="B9" s="25"/>
      <c r="C9" s="25"/>
      <c r="D9" s="26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14.85" customHeight="1" x14ac:dyDescent="0.2">
      <c r="A10" s="29" t="s">
        <v>27</v>
      </c>
      <c r="B10" s="30">
        <v>800</v>
      </c>
      <c r="C10" s="30">
        <f>B10*K10</f>
        <v>135200</v>
      </c>
      <c r="D10" s="31"/>
      <c r="E10" s="31"/>
      <c r="F10" s="32" t="s">
        <v>28</v>
      </c>
      <c r="G10" s="32"/>
      <c r="H10" s="32"/>
      <c r="I10" s="32" t="s">
        <v>28</v>
      </c>
      <c r="J10" s="32" t="s">
        <v>28</v>
      </c>
      <c r="K10" s="32">
        <v>169</v>
      </c>
      <c r="L10" s="32">
        <v>1</v>
      </c>
      <c r="M10" s="32" t="s">
        <v>29</v>
      </c>
      <c r="N10" s="32" t="s">
        <v>30</v>
      </c>
      <c r="O10" s="32" t="s">
        <v>31</v>
      </c>
      <c r="P10" s="32" t="s">
        <v>32</v>
      </c>
      <c r="Q10" s="32" t="s">
        <v>33</v>
      </c>
    </row>
    <row r="11" spans="1:17" ht="14.85" customHeight="1" x14ac:dyDescent="0.2">
      <c r="A11" s="29" t="s">
        <v>34</v>
      </c>
      <c r="B11" s="30">
        <v>800</v>
      </c>
      <c r="C11" s="30">
        <f>B11*K11</f>
        <v>20000</v>
      </c>
      <c r="D11" s="31"/>
      <c r="E11" s="31"/>
      <c r="F11" s="32" t="s">
        <v>28</v>
      </c>
      <c r="G11" s="32"/>
      <c r="H11" s="32"/>
      <c r="I11" s="32" t="s">
        <v>28</v>
      </c>
      <c r="J11" s="32" t="s">
        <v>28</v>
      </c>
      <c r="K11" s="32">
        <v>25</v>
      </c>
      <c r="L11" s="32">
        <v>1</v>
      </c>
      <c r="M11" s="32" t="s">
        <v>29</v>
      </c>
      <c r="N11" s="32" t="s">
        <v>30</v>
      </c>
      <c r="O11" s="32" t="s">
        <v>31</v>
      </c>
      <c r="P11" s="32" t="s">
        <v>35</v>
      </c>
      <c r="Q11" s="32" t="s">
        <v>33</v>
      </c>
    </row>
    <row r="12" spans="1:17" ht="14.85" customHeight="1" x14ac:dyDescent="0.2">
      <c r="A12" s="29" t="s">
        <v>36</v>
      </c>
      <c r="B12" s="30">
        <v>400</v>
      </c>
      <c r="C12" s="30">
        <f>B12*K12</f>
        <v>19200</v>
      </c>
      <c r="D12" s="31"/>
      <c r="E12" s="31"/>
      <c r="F12" s="32" t="s">
        <v>28</v>
      </c>
      <c r="G12" s="32"/>
      <c r="H12" s="32"/>
      <c r="I12" s="32" t="s">
        <v>28</v>
      </c>
      <c r="J12" s="32" t="s">
        <v>28</v>
      </c>
      <c r="K12" s="32">
        <v>48</v>
      </c>
      <c r="L12" s="32">
        <v>1</v>
      </c>
      <c r="M12" s="32">
        <v>2007</v>
      </c>
      <c r="N12" s="32" t="s">
        <v>37</v>
      </c>
      <c r="O12" s="32" t="s">
        <v>31</v>
      </c>
      <c r="P12" s="32" t="s">
        <v>35</v>
      </c>
      <c r="Q12" s="32" t="s">
        <v>38</v>
      </c>
    </row>
    <row r="13" spans="1:17" ht="14.85" customHeight="1" x14ac:dyDescent="0.2">
      <c r="A13" s="29" t="s">
        <v>39</v>
      </c>
      <c r="B13" s="30">
        <v>800</v>
      </c>
      <c r="C13" s="30">
        <f>B13*K13</f>
        <v>20000</v>
      </c>
      <c r="D13" s="31"/>
      <c r="E13" s="31"/>
      <c r="F13" s="32" t="s">
        <v>28</v>
      </c>
      <c r="G13" s="32"/>
      <c r="H13" s="32"/>
      <c r="I13" s="32" t="s">
        <v>28</v>
      </c>
      <c r="J13" s="32" t="s">
        <v>28</v>
      </c>
      <c r="K13" s="32">
        <v>25</v>
      </c>
      <c r="L13" s="32">
        <v>1</v>
      </c>
      <c r="M13" s="32" t="s">
        <v>29</v>
      </c>
      <c r="N13" s="32" t="s">
        <v>30</v>
      </c>
      <c r="O13" s="32" t="s">
        <v>31</v>
      </c>
      <c r="P13" s="32" t="s">
        <v>35</v>
      </c>
      <c r="Q13" s="32" t="s">
        <v>33</v>
      </c>
    </row>
    <row r="14" spans="1:17" ht="14.85" customHeight="1" x14ac:dyDescent="0.2">
      <c r="A14" s="29" t="s">
        <v>40</v>
      </c>
      <c r="B14" s="30"/>
      <c r="C14" s="30">
        <v>25000</v>
      </c>
      <c r="D14" s="31"/>
      <c r="E14" s="31"/>
      <c r="F14" s="32" t="s">
        <v>28</v>
      </c>
      <c r="G14" s="32"/>
      <c r="H14" s="32" t="s">
        <v>28</v>
      </c>
      <c r="I14" s="32" t="s">
        <v>28</v>
      </c>
      <c r="J14" s="32" t="s">
        <v>28</v>
      </c>
      <c r="K14" s="32"/>
      <c r="L14" s="32"/>
      <c r="M14" s="32"/>
      <c r="N14" s="32"/>
      <c r="O14" s="32"/>
      <c r="P14" s="32"/>
      <c r="Q14" s="32"/>
    </row>
    <row r="15" spans="1:17" ht="14.85" customHeight="1" x14ac:dyDescent="0.2">
      <c r="A15" s="29"/>
      <c r="B15" s="30"/>
      <c r="C15" s="30"/>
      <c r="D15" s="31"/>
      <c r="E15" s="3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</row>
    <row r="16" spans="1:17" s="28" customFormat="1" ht="14.85" customHeight="1" x14ac:dyDescent="0.2">
      <c r="A16" s="33" t="s">
        <v>41</v>
      </c>
      <c r="B16" s="34"/>
      <c r="C16" s="34"/>
      <c r="D16" s="35"/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ht="14.85" customHeight="1" x14ac:dyDescent="0.2">
      <c r="A17" s="29" t="s">
        <v>42</v>
      </c>
      <c r="B17" s="30">
        <v>1000</v>
      </c>
      <c r="C17" s="30">
        <f>B17*K17</f>
        <v>1232000</v>
      </c>
      <c r="D17" s="31"/>
      <c r="E17" s="31"/>
      <c r="F17" s="32" t="s">
        <v>28</v>
      </c>
      <c r="G17" s="32" t="s">
        <v>28</v>
      </c>
      <c r="H17" s="32" t="s">
        <v>28</v>
      </c>
      <c r="I17" s="32" t="s">
        <v>28</v>
      </c>
      <c r="J17" s="32" t="s">
        <v>28</v>
      </c>
      <c r="K17" s="32">
        <v>1232</v>
      </c>
      <c r="L17" s="32">
        <v>2</v>
      </c>
      <c r="M17" s="32" t="s">
        <v>43</v>
      </c>
      <c r="N17" s="32" t="s">
        <v>44</v>
      </c>
      <c r="O17" s="32" t="s">
        <v>45</v>
      </c>
      <c r="P17" s="32" t="s">
        <v>46</v>
      </c>
      <c r="Q17" s="32" t="s">
        <v>47</v>
      </c>
    </row>
    <row r="18" spans="1:17" ht="14.85" customHeight="1" x14ac:dyDescent="0.2">
      <c r="A18" s="29" t="s">
        <v>48</v>
      </c>
      <c r="B18" s="30"/>
      <c r="C18" s="30">
        <f>[1]RMTK!D31+[1]RMTK!D30</f>
        <v>94524.44</v>
      </c>
      <c r="D18" s="31"/>
      <c r="E18" s="31"/>
      <c r="F18" s="32" t="s">
        <v>28</v>
      </c>
      <c r="G18" s="32" t="s">
        <v>28</v>
      </c>
      <c r="H18" s="32" t="s">
        <v>28</v>
      </c>
      <c r="I18" s="32" t="s">
        <v>28</v>
      </c>
      <c r="J18" s="32" t="s">
        <v>28</v>
      </c>
      <c r="K18" s="32"/>
      <c r="L18" s="32"/>
      <c r="M18" s="32"/>
      <c r="N18" s="32"/>
      <c r="O18" s="32"/>
      <c r="P18" s="32"/>
      <c r="Q18" s="32"/>
    </row>
    <row r="19" spans="1:17" ht="14.85" customHeight="1" x14ac:dyDescent="0.2">
      <c r="A19" s="29" t="s">
        <v>49</v>
      </c>
      <c r="B19" s="30"/>
      <c r="C19" s="30">
        <f>[1]PLA!D2</f>
        <v>58961.47399999998</v>
      </c>
      <c r="D19" s="31"/>
      <c r="E19" s="31"/>
      <c r="F19" s="32" t="s">
        <v>28</v>
      </c>
      <c r="G19" s="32" t="s">
        <v>28</v>
      </c>
      <c r="H19" s="32" t="s">
        <v>28</v>
      </c>
      <c r="I19" s="32" t="s">
        <v>28</v>
      </c>
      <c r="J19" s="32" t="s">
        <v>28</v>
      </c>
      <c r="K19" s="32"/>
      <c r="L19" s="32"/>
      <c r="M19" s="32"/>
      <c r="N19" s="32"/>
      <c r="O19" s="32"/>
      <c r="P19" s="32"/>
      <c r="Q19" s="32"/>
    </row>
    <row r="20" spans="1:17" ht="14.85" customHeight="1" x14ac:dyDescent="0.2">
      <c r="A20" s="29"/>
      <c r="B20" s="30"/>
      <c r="C20" s="30"/>
      <c r="D20" s="31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1:17" s="28" customFormat="1" ht="16.350000000000001" customHeight="1" x14ac:dyDescent="0.2">
      <c r="A21" s="33" t="s">
        <v>50</v>
      </c>
      <c r="B21" s="34"/>
      <c r="C21" s="34"/>
      <c r="D21" s="35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14.85" customHeight="1" x14ac:dyDescent="0.2">
      <c r="A22" s="29" t="s">
        <v>51</v>
      </c>
      <c r="B22" s="30">
        <v>1000</v>
      </c>
      <c r="C22" s="30">
        <f>B22*K22</f>
        <v>1536000</v>
      </c>
      <c r="D22" s="31"/>
      <c r="E22" s="31"/>
      <c r="F22" s="32" t="s">
        <v>28</v>
      </c>
      <c r="G22" s="32" t="s">
        <v>28</v>
      </c>
      <c r="H22" s="32" t="s">
        <v>28</v>
      </c>
      <c r="I22" s="32" t="s">
        <v>28</v>
      </c>
      <c r="J22" s="32" t="s">
        <v>28</v>
      </c>
      <c r="K22" s="32">
        <v>1536</v>
      </c>
      <c r="L22" s="32">
        <v>1</v>
      </c>
      <c r="M22" s="32" t="s">
        <v>52</v>
      </c>
      <c r="N22" s="32" t="s">
        <v>44</v>
      </c>
      <c r="O22" s="32" t="s">
        <v>53</v>
      </c>
      <c r="P22" s="32" t="s">
        <v>46</v>
      </c>
      <c r="Q22" s="32" t="s">
        <v>54</v>
      </c>
    </row>
    <row r="23" spans="1:17" ht="14.85" customHeight="1" x14ac:dyDescent="0.2">
      <c r="A23" s="29" t="s">
        <v>55</v>
      </c>
      <c r="B23" s="30"/>
      <c r="C23" s="30">
        <f>[1]RMTK!D64+[1]RMTK!D63</f>
        <v>71380.61</v>
      </c>
      <c r="D23" s="31"/>
      <c r="E23" s="31"/>
      <c r="F23" s="32" t="s">
        <v>28</v>
      </c>
      <c r="G23" s="32" t="s">
        <v>28</v>
      </c>
      <c r="H23" s="32" t="s">
        <v>28</v>
      </c>
      <c r="I23" s="32" t="s">
        <v>28</v>
      </c>
      <c r="J23" s="32" t="s">
        <v>28</v>
      </c>
      <c r="K23" s="32"/>
      <c r="L23" s="32"/>
      <c r="M23" s="32"/>
      <c r="N23" s="32"/>
      <c r="O23" s="32"/>
      <c r="P23" s="32"/>
      <c r="Q23" s="32"/>
    </row>
    <row r="24" spans="1:17" ht="14.85" customHeight="1" x14ac:dyDescent="0.2">
      <c r="A24" s="29" t="s">
        <v>56</v>
      </c>
      <c r="B24" s="30"/>
      <c r="C24" s="30">
        <f>[1]TLA!E3</f>
        <v>52292.689999999981</v>
      </c>
      <c r="D24" s="31"/>
      <c r="E24" s="31"/>
      <c r="F24" s="32" t="s">
        <v>28</v>
      </c>
      <c r="G24" s="32" t="s">
        <v>28</v>
      </c>
      <c r="H24" s="32" t="s">
        <v>28</v>
      </c>
      <c r="I24" s="32" t="s">
        <v>28</v>
      </c>
      <c r="J24" s="32" t="s">
        <v>28</v>
      </c>
      <c r="K24" s="32"/>
      <c r="L24" s="32"/>
      <c r="M24" s="32"/>
      <c r="N24" s="32"/>
      <c r="O24" s="32"/>
      <c r="P24" s="32"/>
      <c r="Q24" s="32"/>
    </row>
    <row r="25" spans="1:17" ht="14.85" customHeight="1" x14ac:dyDescent="0.2">
      <c r="A25" s="29"/>
      <c r="B25" s="30"/>
      <c r="C25" s="30"/>
      <c r="D25" s="31"/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7" s="28" customFormat="1" ht="14.85" customHeight="1" x14ac:dyDescent="0.2">
      <c r="A26" s="33" t="s">
        <v>57</v>
      </c>
      <c r="B26" s="34"/>
      <c r="C26" s="34"/>
      <c r="D26" s="35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ht="14.85" customHeight="1" x14ac:dyDescent="0.2">
      <c r="A27" s="29" t="s">
        <v>58</v>
      </c>
      <c r="B27" s="30">
        <v>1408.45</v>
      </c>
      <c r="C27" s="30">
        <f>K27*B27</f>
        <v>199999.9</v>
      </c>
      <c r="D27" s="31" t="s">
        <v>28</v>
      </c>
      <c r="E27" s="31"/>
      <c r="F27" s="32" t="s">
        <v>28</v>
      </c>
      <c r="G27" s="32" t="s">
        <v>28</v>
      </c>
      <c r="H27" s="32" t="s">
        <v>28</v>
      </c>
      <c r="I27" s="32" t="s">
        <v>28</v>
      </c>
      <c r="J27" s="32" t="s">
        <v>28</v>
      </c>
      <c r="K27" s="32">
        <v>142</v>
      </c>
      <c r="L27" s="32">
        <v>1</v>
      </c>
      <c r="M27" s="32" t="s">
        <v>59</v>
      </c>
      <c r="N27" s="32" t="s">
        <v>60</v>
      </c>
      <c r="O27" s="32" t="s">
        <v>31</v>
      </c>
      <c r="P27" s="32" t="s">
        <v>61</v>
      </c>
      <c r="Q27" s="32" t="s">
        <v>47</v>
      </c>
    </row>
    <row r="28" spans="1:17" ht="14.85" customHeight="1" x14ac:dyDescent="0.2">
      <c r="A28" s="29" t="s">
        <v>62</v>
      </c>
      <c r="B28" s="30"/>
      <c r="C28" s="30">
        <f>[1]ANK!B57</f>
        <v>11000</v>
      </c>
      <c r="D28" s="31"/>
      <c r="E28" s="31"/>
      <c r="F28" s="32" t="s">
        <v>28</v>
      </c>
      <c r="G28" s="32" t="s">
        <v>28</v>
      </c>
      <c r="H28" s="32" t="s">
        <v>28</v>
      </c>
      <c r="I28" s="32" t="s">
        <v>28</v>
      </c>
      <c r="J28" s="32" t="s">
        <v>28</v>
      </c>
      <c r="K28" s="32"/>
      <c r="L28" s="32"/>
      <c r="M28" s="32"/>
      <c r="N28" s="32"/>
      <c r="O28" s="32"/>
      <c r="P28" s="32"/>
      <c r="Q28" s="32"/>
    </row>
    <row r="29" spans="1:17" ht="14.85" customHeight="1" x14ac:dyDescent="0.2">
      <c r="A29" s="29" t="s">
        <v>63</v>
      </c>
      <c r="B29" s="30"/>
      <c r="C29" s="30">
        <f>[1]ANK!B49+[1]ANK!B46</f>
        <v>2900</v>
      </c>
      <c r="D29" s="31"/>
      <c r="E29" s="31"/>
      <c r="F29" s="32" t="s">
        <v>28</v>
      </c>
      <c r="G29" s="32" t="s">
        <v>28</v>
      </c>
      <c r="H29" s="32" t="s">
        <v>28</v>
      </c>
      <c r="I29" s="32" t="s">
        <v>28</v>
      </c>
      <c r="J29" s="32" t="s">
        <v>28</v>
      </c>
      <c r="K29" s="32"/>
      <c r="L29" s="32"/>
      <c r="M29" s="32"/>
      <c r="N29" s="32"/>
      <c r="O29" s="32"/>
      <c r="P29" s="32"/>
      <c r="Q29" s="32"/>
    </row>
    <row r="30" spans="1:17" ht="14.85" customHeight="1" x14ac:dyDescent="0.2">
      <c r="A30" s="29"/>
      <c r="B30" s="30"/>
      <c r="C30" s="30"/>
      <c r="D30" s="31"/>
      <c r="E30" s="31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s="28" customFormat="1" ht="14.85" customHeight="1" x14ac:dyDescent="0.2">
      <c r="A31" s="33" t="s">
        <v>64</v>
      </c>
      <c r="B31" s="34"/>
      <c r="C31" s="34"/>
      <c r="D31" s="35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ht="14.85" customHeight="1" x14ac:dyDescent="0.2">
      <c r="A32" s="29" t="s">
        <v>65</v>
      </c>
      <c r="B32" s="30">
        <v>1000</v>
      </c>
      <c r="C32" s="30">
        <f>B32*K32</f>
        <v>2690000</v>
      </c>
      <c r="D32" s="31"/>
      <c r="E32" s="31"/>
      <c r="F32" s="32" t="s">
        <v>28</v>
      </c>
      <c r="G32" s="32" t="s">
        <v>28</v>
      </c>
      <c r="H32" s="32" t="s">
        <v>28</v>
      </c>
      <c r="I32" s="32" t="s">
        <v>28</v>
      </c>
      <c r="J32" s="32" t="s">
        <v>28</v>
      </c>
      <c r="K32" s="32">
        <v>2690</v>
      </c>
      <c r="L32" s="32">
        <v>2</v>
      </c>
      <c r="M32" s="32" t="s">
        <v>66</v>
      </c>
      <c r="N32" s="32" t="s">
        <v>60</v>
      </c>
      <c r="O32" s="32" t="s">
        <v>45</v>
      </c>
      <c r="P32" s="32" t="s">
        <v>67</v>
      </c>
      <c r="Q32" s="32" t="s">
        <v>47</v>
      </c>
    </row>
    <row r="33" spans="1:17" ht="14.85" customHeight="1" x14ac:dyDescent="0.2">
      <c r="A33" s="29" t="s">
        <v>68</v>
      </c>
      <c r="B33" s="30">
        <v>800</v>
      </c>
      <c r="C33" s="30">
        <f>B33*K33</f>
        <v>853360</v>
      </c>
      <c r="D33" s="31"/>
      <c r="E33" s="31"/>
      <c r="F33" s="32" t="s">
        <v>28</v>
      </c>
      <c r="G33" s="32" t="s">
        <v>28</v>
      </c>
      <c r="H33" s="32" t="s">
        <v>28</v>
      </c>
      <c r="I33" s="32" t="s">
        <v>28</v>
      </c>
      <c r="J33" s="32" t="s">
        <v>28</v>
      </c>
      <c r="K33" s="32">
        <v>1066.7</v>
      </c>
      <c r="L33" s="32">
        <v>2</v>
      </c>
      <c r="M33" s="32" t="s">
        <v>69</v>
      </c>
      <c r="N33" s="32" t="s">
        <v>30</v>
      </c>
      <c r="O33" s="32" t="s">
        <v>45</v>
      </c>
      <c r="P33" s="32" t="s">
        <v>70</v>
      </c>
      <c r="Q33" s="32" t="s">
        <v>47</v>
      </c>
    </row>
    <row r="34" spans="1:17" ht="14.85" customHeight="1" x14ac:dyDescent="0.2">
      <c r="A34" s="29" t="s">
        <v>71</v>
      </c>
      <c r="B34" s="30"/>
      <c r="C34" s="30">
        <f>[1]PPK!C2</f>
        <v>82298.103026344397</v>
      </c>
      <c r="D34" s="31"/>
      <c r="E34" s="31"/>
      <c r="F34" s="32" t="s">
        <v>28</v>
      </c>
      <c r="G34" s="32" t="s">
        <v>28</v>
      </c>
      <c r="H34" s="32" t="s">
        <v>28</v>
      </c>
      <c r="I34" s="32" t="s">
        <v>28</v>
      </c>
      <c r="J34" s="32" t="s">
        <v>28</v>
      </c>
      <c r="K34" s="32"/>
      <c r="L34" s="32"/>
      <c r="M34" s="32"/>
      <c r="N34" s="32"/>
      <c r="O34" s="32"/>
      <c r="P34" s="32"/>
      <c r="Q34" s="32"/>
    </row>
    <row r="35" spans="1:17" ht="14.85" customHeight="1" x14ac:dyDescent="0.2">
      <c r="A35" s="29"/>
      <c r="B35" s="30"/>
      <c r="C35" s="30"/>
      <c r="D35" s="31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s="28" customFormat="1" ht="14.85" customHeight="1" x14ac:dyDescent="0.2">
      <c r="A36" s="33" t="s">
        <v>72</v>
      </c>
      <c r="B36" s="34"/>
      <c r="C36" s="34"/>
      <c r="D36" s="35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ht="15" hidden="1" customHeight="1" x14ac:dyDescent="0.2">
      <c r="A37" s="29" t="s">
        <v>73</v>
      </c>
      <c r="B37" s="30"/>
      <c r="C37" s="30"/>
      <c r="D37" s="31"/>
      <c r="E37" s="31"/>
      <c r="F37" s="32"/>
      <c r="G37" s="32"/>
      <c r="H37" s="32"/>
      <c r="I37" s="32"/>
      <c r="J37" s="32"/>
      <c r="K37" s="32"/>
      <c r="L37" s="32">
        <v>3</v>
      </c>
      <c r="M37" s="32" t="s">
        <v>74</v>
      </c>
      <c r="N37" s="37" t="s">
        <v>75</v>
      </c>
      <c r="O37" s="32" t="s">
        <v>45</v>
      </c>
      <c r="P37" s="32" t="s">
        <v>67</v>
      </c>
      <c r="Q37" s="32" t="s">
        <v>76</v>
      </c>
    </row>
    <row r="38" spans="1:17" ht="14.25" customHeight="1" x14ac:dyDescent="0.2">
      <c r="A38" s="29" t="s">
        <v>77</v>
      </c>
      <c r="B38" s="30">
        <v>1000</v>
      </c>
      <c r="C38" s="30">
        <f>K38*B38</f>
        <v>750000</v>
      </c>
      <c r="D38" s="31"/>
      <c r="E38" s="31"/>
      <c r="F38" s="32" t="s">
        <v>28</v>
      </c>
      <c r="G38" s="32" t="s">
        <v>28</v>
      </c>
      <c r="H38" s="32"/>
      <c r="I38" s="32" t="s">
        <v>28</v>
      </c>
      <c r="J38" s="32" t="s">
        <v>28</v>
      </c>
      <c r="K38" s="32">
        <v>750</v>
      </c>
      <c r="L38" s="32">
        <v>1</v>
      </c>
      <c r="M38" s="32" t="s">
        <v>74</v>
      </c>
      <c r="N38" s="37" t="s">
        <v>37</v>
      </c>
      <c r="O38" s="32" t="s">
        <v>45</v>
      </c>
      <c r="P38" s="32" t="s">
        <v>67</v>
      </c>
      <c r="Q38" s="32" t="s">
        <v>76</v>
      </c>
    </row>
    <row r="39" spans="1:17" ht="14.85" customHeight="1" x14ac:dyDescent="0.2">
      <c r="A39" s="29" t="s">
        <v>78</v>
      </c>
      <c r="B39" s="30">
        <v>1200</v>
      </c>
      <c r="C39" s="30">
        <f>B39*K39</f>
        <v>1045200</v>
      </c>
      <c r="D39" s="31"/>
      <c r="E39" s="31"/>
      <c r="F39" s="32" t="s">
        <v>28</v>
      </c>
      <c r="G39" s="32"/>
      <c r="H39" s="32"/>
      <c r="I39" s="32" t="s">
        <v>28</v>
      </c>
      <c r="J39" s="32" t="s">
        <v>28</v>
      </c>
      <c r="K39" s="32">
        <v>871</v>
      </c>
      <c r="L39" s="32">
        <v>2</v>
      </c>
      <c r="M39" s="32" t="s">
        <v>79</v>
      </c>
      <c r="N39" s="32" t="s">
        <v>37</v>
      </c>
      <c r="O39" s="32" t="s">
        <v>31</v>
      </c>
      <c r="P39" s="32" t="s">
        <v>80</v>
      </c>
      <c r="Q39" s="32" t="s">
        <v>47</v>
      </c>
    </row>
    <row r="40" spans="1:17" ht="14.85" customHeight="1" x14ac:dyDescent="0.2">
      <c r="A40" s="29" t="s">
        <v>81</v>
      </c>
      <c r="B40" s="30">
        <v>1000</v>
      </c>
      <c r="C40" s="30">
        <f>B40*K40</f>
        <v>1119100</v>
      </c>
      <c r="D40" s="31"/>
      <c r="E40" s="31"/>
      <c r="F40" s="32" t="s">
        <v>28</v>
      </c>
      <c r="G40" s="32" t="s">
        <v>28</v>
      </c>
      <c r="H40" s="32" t="s">
        <v>28</v>
      </c>
      <c r="I40" s="32" t="s">
        <v>28</v>
      </c>
      <c r="J40" s="32" t="s">
        <v>28</v>
      </c>
      <c r="K40" s="32">
        <v>1119.0999999999999</v>
      </c>
      <c r="L40" s="32">
        <v>2</v>
      </c>
      <c r="M40" s="32" t="s">
        <v>82</v>
      </c>
      <c r="N40" s="32" t="s">
        <v>30</v>
      </c>
      <c r="O40" s="32" t="s">
        <v>83</v>
      </c>
      <c r="P40" s="32" t="s">
        <v>67</v>
      </c>
      <c r="Q40" s="32" t="s">
        <v>84</v>
      </c>
    </row>
    <row r="41" spans="1:17" s="39" customFormat="1" ht="14.85" customHeight="1" x14ac:dyDescent="0.2">
      <c r="A41" s="29" t="s">
        <v>85</v>
      </c>
      <c r="B41" s="30"/>
      <c r="C41" s="30">
        <f>[1]TK!D2</f>
        <v>134628.36046259251</v>
      </c>
      <c r="D41" s="31"/>
      <c r="E41" s="31"/>
      <c r="F41" s="32" t="s">
        <v>28</v>
      </c>
      <c r="G41" s="32" t="s">
        <v>28</v>
      </c>
      <c r="H41" s="32" t="s">
        <v>28</v>
      </c>
      <c r="I41" s="32" t="s">
        <v>28</v>
      </c>
      <c r="J41" s="32" t="s">
        <v>28</v>
      </c>
      <c r="K41" s="38"/>
      <c r="L41" s="38"/>
      <c r="M41" s="38"/>
      <c r="N41" s="38"/>
      <c r="O41" s="38"/>
      <c r="P41" s="38"/>
      <c r="Q41" s="38"/>
    </row>
    <row r="42" spans="1:17" s="39" customFormat="1" ht="14.85" customHeight="1" x14ac:dyDescent="0.2">
      <c r="A42" s="29" t="s">
        <v>86</v>
      </c>
      <c r="B42" s="30"/>
      <c r="C42" s="30">
        <f>[1]TK!D380</f>
        <v>10100.9</v>
      </c>
      <c r="D42" s="31"/>
      <c r="E42" s="31"/>
      <c r="F42" s="32" t="s">
        <v>28</v>
      </c>
      <c r="G42" s="32" t="s">
        <v>28</v>
      </c>
      <c r="H42" s="32" t="s">
        <v>28</v>
      </c>
      <c r="I42" s="32" t="s">
        <v>28</v>
      </c>
      <c r="J42" s="32" t="s">
        <v>28</v>
      </c>
      <c r="K42" s="38"/>
      <c r="L42" s="38"/>
      <c r="M42" s="38"/>
      <c r="N42" s="38"/>
      <c r="O42" s="38"/>
      <c r="P42" s="38"/>
      <c r="Q42" s="38"/>
    </row>
    <row r="43" spans="1:17" ht="14.85" customHeight="1" x14ac:dyDescent="0.2">
      <c r="A43" s="29"/>
      <c r="B43" s="30"/>
      <c r="C43" s="30"/>
      <c r="D43" s="31"/>
      <c r="E43" s="31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</row>
    <row r="44" spans="1:17" s="28" customFormat="1" ht="14.85" customHeight="1" x14ac:dyDescent="0.2">
      <c r="A44" s="33" t="s">
        <v>87</v>
      </c>
      <c r="B44" s="34"/>
      <c r="C44" s="34"/>
      <c r="D44" s="35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</row>
    <row r="45" spans="1:17" ht="14.85" customHeight="1" x14ac:dyDescent="0.2">
      <c r="A45" s="29" t="s">
        <v>88</v>
      </c>
      <c r="B45" s="30">
        <v>1000</v>
      </c>
      <c r="C45" s="30">
        <f>B45*K45</f>
        <v>2375000</v>
      </c>
      <c r="D45" s="31"/>
      <c r="E45" s="31"/>
      <c r="F45" s="32" t="s">
        <v>28</v>
      </c>
      <c r="G45" s="32" t="s">
        <v>28</v>
      </c>
      <c r="H45" s="32" t="s">
        <v>28</v>
      </c>
      <c r="I45" s="32" t="s">
        <v>28</v>
      </c>
      <c r="J45" s="32" t="s">
        <v>28</v>
      </c>
      <c r="K45" s="32">
        <v>2375</v>
      </c>
      <c r="L45" s="32">
        <v>3</v>
      </c>
      <c r="M45" s="32" t="s">
        <v>89</v>
      </c>
      <c r="N45" s="32" t="s">
        <v>90</v>
      </c>
      <c r="O45" s="32" t="s">
        <v>45</v>
      </c>
      <c r="P45" s="32" t="s">
        <v>67</v>
      </c>
      <c r="Q45" s="32" t="s">
        <v>76</v>
      </c>
    </row>
    <row r="46" spans="1:17" ht="14.85" customHeight="1" x14ac:dyDescent="0.2">
      <c r="A46" s="29" t="s">
        <v>85</v>
      </c>
      <c r="B46" s="30"/>
      <c r="C46" s="30">
        <f>[1]VV!C2</f>
        <v>29100</v>
      </c>
      <c r="D46" s="31"/>
      <c r="E46" s="31"/>
      <c r="F46" s="32" t="s">
        <v>28</v>
      </c>
      <c r="G46" s="32" t="s">
        <v>28</v>
      </c>
      <c r="H46" s="32" t="s">
        <v>28</v>
      </c>
      <c r="I46" s="32" t="s">
        <v>28</v>
      </c>
      <c r="J46" s="32" t="s">
        <v>28</v>
      </c>
      <c r="K46" s="32"/>
      <c r="L46" s="32"/>
      <c r="M46" s="32"/>
      <c r="N46" s="32"/>
      <c r="O46" s="32"/>
      <c r="P46" s="32"/>
      <c r="Q46" s="32"/>
    </row>
    <row r="47" spans="1:17" ht="14.85" customHeight="1" x14ac:dyDescent="0.2">
      <c r="A47" s="29" t="s">
        <v>91</v>
      </c>
      <c r="B47" s="30"/>
      <c r="C47" s="30">
        <f>[1]ANK!B26</f>
        <v>6488.17</v>
      </c>
      <c r="D47" s="31"/>
      <c r="E47" s="31"/>
      <c r="F47" s="32" t="s">
        <v>28</v>
      </c>
      <c r="G47" s="32" t="s">
        <v>28</v>
      </c>
      <c r="H47" s="32" t="s">
        <v>28</v>
      </c>
      <c r="I47" s="32" t="s">
        <v>28</v>
      </c>
      <c r="J47" s="32" t="s">
        <v>28</v>
      </c>
      <c r="K47" s="32"/>
      <c r="L47" s="32"/>
      <c r="M47" s="32"/>
      <c r="N47" s="32"/>
      <c r="O47" s="32"/>
      <c r="P47" s="32"/>
      <c r="Q47" s="32"/>
    </row>
    <row r="48" spans="1:17" ht="14.1" customHeight="1" x14ac:dyDescent="0.2">
      <c r="A48" s="29"/>
      <c r="B48" s="30"/>
      <c r="C48" s="30"/>
      <c r="D48" s="31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spans="1:17" s="28" customFormat="1" ht="14.85" customHeight="1" x14ac:dyDescent="0.2">
      <c r="A49" s="33" t="s">
        <v>92</v>
      </c>
      <c r="B49" s="34"/>
      <c r="C49" s="34"/>
      <c r="D49" s="35"/>
      <c r="E49" s="35"/>
      <c r="F49" s="36"/>
      <c r="G49" s="36"/>
      <c r="H49" s="36"/>
      <c r="I49" s="36"/>
      <c r="J49" s="36"/>
      <c r="K49" s="36"/>
      <c r="L49" s="36"/>
      <c r="M49" s="36" t="s">
        <v>93</v>
      </c>
      <c r="N49" s="36"/>
      <c r="O49" s="36"/>
      <c r="P49" s="36"/>
      <c r="Q49" s="36"/>
    </row>
    <row r="50" spans="1:17" ht="14.85" customHeight="1" x14ac:dyDescent="0.2">
      <c r="A50" s="29" t="s">
        <v>94</v>
      </c>
      <c r="B50" s="30">
        <v>1000</v>
      </c>
      <c r="C50" s="30">
        <f>B50*K50</f>
        <v>365600</v>
      </c>
      <c r="D50" s="31"/>
      <c r="E50" s="31"/>
      <c r="F50" s="32" t="s">
        <v>28</v>
      </c>
      <c r="G50" s="32" t="s">
        <v>28</v>
      </c>
      <c r="H50" s="32" t="s">
        <v>28</v>
      </c>
      <c r="I50" s="32" t="s">
        <v>28</v>
      </c>
      <c r="J50" s="32" t="s">
        <v>28</v>
      </c>
      <c r="K50" s="32">
        <v>365.6</v>
      </c>
      <c r="L50" s="32">
        <v>2</v>
      </c>
      <c r="M50" s="32" t="s">
        <v>95</v>
      </c>
      <c r="N50" s="32" t="s">
        <v>60</v>
      </c>
      <c r="O50" s="32" t="s">
        <v>31</v>
      </c>
      <c r="P50" s="32" t="s">
        <v>96</v>
      </c>
      <c r="Q50" s="32" t="s">
        <v>47</v>
      </c>
    </row>
    <row r="51" spans="1:17" ht="14.85" customHeight="1" x14ac:dyDescent="0.2">
      <c r="A51" s="29" t="s">
        <v>97</v>
      </c>
      <c r="B51" s="30">
        <v>500</v>
      </c>
      <c r="C51" s="30">
        <f>B51*K51</f>
        <v>69000</v>
      </c>
      <c r="D51" s="31"/>
      <c r="E51" s="31"/>
      <c r="F51" s="32" t="s">
        <v>28</v>
      </c>
      <c r="G51" s="32"/>
      <c r="H51" s="32" t="s">
        <v>28</v>
      </c>
      <c r="I51" s="32" t="s">
        <v>28</v>
      </c>
      <c r="J51" s="32" t="s">
        <v>28</v>
      </c>
      <c r="K51" s="32">
        <v>138</v>
      </c>
      <c r="L51" s="32">
        <v>1</v>
      </c>
      <c r="M51" s="32">
        <v>2007</v>
      </c>
      <c r="N51" s="32" t="s">
        <v>60</v>
      </c>
      <c r="O51" s="32" t="s">
        <v>31</v>
      </c>
      <c r="P51" s="32" t="s">
        <v>98</v>
      </c>
      <c r="Q51" s="32" t="s">
        <v>47</v>
      </c>
    </row>
    <row r="52" spans="1:17" ht="14.85" customHeight="1" x14ac:dyDescent="0.2">
      <c r="A52" s="29" t="s">
        <v>99</v>
      </c>
      <c r="B52" s="30"/>
      <c r="C52" s="30">
        <f>[1]RLA!D2</f>
        <v>23425.38</v>
      </c>
      <c r="D52" s="40"/>
      <c r="E52" s="40"/>
      <c r="F52" s="32" t="s">
        <v>28</v>
      </c>
      <c r="G52" s="32" t="s">
        <v>28</v>
      </c>
      <c r="H52" s="32" t="s">
        <v>28</v>
      </c>
      <c r="I52" s="32" t="s">
        <v>28</v>
      </c>
      <c r="J52" s="32" t="s">
        <v>28</v>
      </c>
      <c r="K52" s="32"/>
      <c r="L52" s="32"/>
      <c r="M52" s="32"/>
      <c r="N52" s="32"/>
      <c r="O52" s="32"/>
      <c r="P52" s="32"/>
      <c r="Q52" s="32"/>
    </row>
    <row r="53" spans="1:17" ht="14.85" customHeight="1" x14ac:dyDescent="0.2">
      <c r="A53" s="29" t="s">
        <v>100</v>
      </c>
      <c r="B53" s="30"/>
      <c r="C53" s="30">
        <f>[1]VV!C11</f>
        <v>5400</v>
      </c>
      <c r="D53" s="31"/>
      <c r="E53" s="31"/>
      <c r="F53" s="32" t="s">
        <v>28</v>
      </c>
      <c r="G53" s="32" t="s">
        <v>28</v>
      </c>
      <c r="H53" s="32" t="s">
        <v>28</v>
      </c>
      <c r="I53" s="32" t="s">
        <v>28</v>
      </c>
      <c r="J53" s="32" t="s">
        <v>28</v>
      </c>
      <c r="K53" s="32"/>
      <c r="L53" s="32"/>
      <c r="M53" s="32"/>
      <c r="N53" s="32"/>
      <c r="O53" s="32"/>
      <c r="P53" s="32"/>
      <c r="Q53" s="32"/>
    </row>
    <row r="54" spans="1:17" ht="14.85" customHeight="1" x14ac:dyDescent="0.2">
      <c r="A54" s="29" t="s">
        <v>101</v>
      </c>
      <c r="B54" s="30"/>
      <c r="C54" s="30">
        <f>[1]ANK!B1</f>
        <v>7011</v>
      </c>
      <c r="D54" s="31"/>
      <c r="E54" s="31"/>
      <c r="F54" s="32" t="s">
        <v>28</v>
      </c>
      <c r="G54" s="32" t="s">
        <v>28</v>
      </c>
      <c r="H54" s="32" t="s">
        <v>28</v>
      </c>
      <c r="I54" s="32" t="s">
        <v>28</v>
      </c>
      <c r="J54" s="32" t="s">
        <v>28</v>
      </c>
      <c r="K54" s="32"/>
      <c r="L54" s="32"/>
      <c r="M54" s="32"/>
      <c r="N54" s="32"/>
      <c r="O54" s="32"/>
      <c r="P54" s="32"/>
      <c r="Q54" s="32"/>
    </row>
    <row r="55" spans="1:17" s="28" customFormat="1" ht="14.85" customHeight="1" x14ac:dyDescent="0.2">
      <c r="A55" s="33" t="s">
        <v>102</v>
      </c>
      <c r="B55" s="34"/>
      <c r="C55" s="34"/>
      <c r="D55" s="35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</row>
    <row r="56" spans="1:17" ht="14.25" customHeight="1" x14ac:dyDescent="0.2">
      <c r="A56" s="29" t="s">
        <v>103</v>
      </c>
      <c r="B56" s="30">
        <v>1000</v>
      </c>
      <c r="C56" s="30">
        <f>B56*K56</f>
        <v>392000</v>
      </c>
      <c r="D56" s="31"/>
      <c r="E56" s="31"/>
      <c r="F56" s="32" t="s">
        <v>28</v>
      </c>
      <c r="G56" s="32" t="s">
        <v>28</v>
      </c>
      <c r="H56" s="32" t="s">
        <v>28</v>
      </c>
      <c r="I56" s="32" t="s">
        <v>28</v>
      </c>
      <c r="J56" s="32" t="s">
        <v>28</v>
      </c>
      <c r="K56" s="32">
        <v>392</v>
      </c>
      <c r="L56" s="32">
        <v>2</v>
      </c>
      <c r="M56" s="32" t="s">
        <v>104</v>
      </c>
      <c r="N56" s="32" t="s">
        <v>60</v>
      </c>
      <c r="O56" s="32" t="s">
        <v>31</v>
      </c>
      <c r="P56" s="32" t="s">
        <v>105</v>
      </c>
      <c r="Q56" s="32" t="s">
        <v>47</v>
      </c>
    </row>
    <row r="57" spans="1:17" ht="14.85" customHeight="1" x14ac:dyDescent="0.2">
      <c r="A57" s="29" t="s">
        <v>85</v>
      </c>
      <c r="B57" s="30"/>
      <c r="C57" s="30">
        <f>[1]RLA!D2+[1]RLA!D124</f>
        <v>32772.71</v>
      </c>
      <c r="D57" s="31"/>
      <c r="E57" s="31"/>
      <c r="F57" s="32" t="s">
        <v>28</v>
      </c>
      <c r="G57" s="32" t="s">
        <v>28</v>
      </c>
      <c r="H57" s="32" t="s">
        <v>28</v>
      </c>
      <c r="I57" s="32" t="s">
        <v>28</v>
      </c>
      <c r="J57" s="32" t="s">
        <v>28</v>
      </c>
      <c r="K57" s="32"/>
      <c r="L57" s="32"/>
      <c r="M57" s="32"/>
      <c r="N57" s="32"/>
      <c r="O57" s="32"/>
      <c r="P57" s="32"/>
      <c r="Q57" s="32"/>
    </row>
    <row r="58" spans="1:17" ht="14.85" customHeight="1" x14ac:dyDescent="0.2">
      <c r="A58" s="29"/>
      <c r="B58" s="30"/>
      <c r="C58" s="30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</row>
    <row r="59" spans="1:17" s="28" customFormat="1" ht="14.85" customHeight="1" x14ac:dyDescent="0.2">
      <c r="A59" s="33" t="s">
        <v>106</v>
      </c>
      <c r="B59" s="34"/>
      <c r="C59" s="34"/>
      <c r="D59" s="35"/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</row>
    <row r="60" spans="1:17" ht="15" customHeight="1" x14ac:dyDescent="0.2">
      <c r="A60" s="29" t="s">
        <v>107</v>
      </c>
      <c r="B60" s="30">
        <v>1000</v>
      </c>
      <c r="C60" s="30">
        <f>B60*K60</f>
        <v>318400</v>
      </c>
      <c r="D60" s="31"/>
      <c r="E60" s="31"/>
      <c r="F60" s="32" t="s">
        <v>28</v>
      </c>
      <c r="G60" s="32"/>
      <c r="H60" s="32"/>
      <c r="I60" s="32" t="s">
        <v>28</v>
      </c>
      <c r="J60" s="32" t="s">
        <v>28</v>
      </c>
      <c r="K60" s="32">
        <v>318.39999999999998</v>
      </c>
      <c r="L60" s="32">
        <v>1</v>
      </c>
      <c r="M60" s="41" t="s">
        <v>108</v>
      </c>
      <c r="N60" s="32" t="s">
        <v>37</v>
      </c>
      <c r="O60" s="32" t="s">
        <v>31</v>
      </c>
      <c r="P60" s="32" t="s">
        <v>35</v>
      </c>
      <c r="Q60" s="32" t="s">
        <v>47</v>
      </c>
    </row>
    <row r="61" spans="1:17" ht="14.85" customHeight="1" x14ac:dyDescent="0.2">
      <c r="A61" s="29" t="s">
        <v>109</v>
      </c>
      <c r="B61" s="30"/>
      <c r="C61" s="30">
        <v>40000</v>
      </c>
      <c r="D61" s="31"/>
      <c r="E61" s="31"/>
      <c r="F61" s="32" t="s">
        <v>28</v>
      </c>
      <c r="G61" s="32"/>
      <c r="H61" s="32"/>
      <c r="I61" s="32" t="s">
        <v>28</v>
      </c>
      <c r="J61" s="32" t="s">
        <v>28</v>
      </c>
      <c r="K61" s="32"/>
      <c r="L61" s="32"/>
      <c r="M61" s="32" t="s">
        <v>110</v>
      </c>
      <c r="N61" s="32" t="s">
        <v>37</v>
      </c>
      <c r="O61" s="32" t="s">
        <v>111</v>
      </c>
      <c r="P61" s="32" t="s">
        <v>112</v>
      </c>
      <c r="Q61" s="32" t="s">
        <v>47</v>
      </c>
    </row>
    <row r="62" spans="1:17" ht="14.85" customHeight="1" x14ac:dyDescent="0.2">
      <c r="A62" s="29"/>
      <c r="B62" s="30"/>
      <c r="C62" s="30"/>
      <c r="D62" s="31"/>
      <c r="E62" s="31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</row>
    <row r="63" spans="1:17" s="28" customFormat="1" ht="14.85" customHeight="1" x14ac:dyDescent="0.2">
      <c r="A63" s="33" t="s">
        <v>113</v>
      </c>
      <c r="B63" s="34"/>
      <c r="C63" s="34"/>
      <c r="D63" s="35"/>
      <c r="E63" s="35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17" ht="17.25" customHeight="1" x14ac:dyDescent="0.2">
      <c r="A64" s="29" t="s">
        <v>58</v>
      </c>
      <c r="B64" s="30">
        <v>1238.6500000000001</v>
      </c>
      <c r="C64" s="30">
        <v>150000</v>
      </c>
      <c r="D64" s="31"/>
      <c r="E64" s="31"/>
      <c r="F64" s="32" t="s">
        <v>28</v>
      </c>
      <c r="G64" s="32" t="s">
        <v>28</v>
      </c>
      <c r="H64" s="32" t="s">
        <v>28</v>
      </c>
      <c r="I64" s="32" t="s">
        <v>28</v>
      </c>
      <c r="J64" s="32" t="s">
        <v>28</v>
      </c>
      <c r="K64" s="32">
        <v>121.1</v>
      </c>
      <c r="L64" s="32">
        <v>1</v>
      </c>
      <c r="M64" s="37" t="s">
        <v>114</v>
      </c>
      <c r="N64" s="32" t="s">
        <v>60</v>
      </c>
      <c r="O64" s="32" t="s">
        <v>31</v>
      </c>
      <c r="P64" s="32" t="s">
        <v>115</v>
      </c>
      <c r="Q64" s="32" t="s">
        <v>47</v>
      </c>
    </row>
    <row r="65" spans="1:17" ht="17.25" customHeight="1" x14ac:dyDescent="0.2">
      <c r="A65" s="29" t="s">
        <v>116</v>
      </c>
      <c r="B65" s="30">
        <v>400</v>
      </c>
      <c r="C65" s="30">
        <v>20000</v>
      </c>
      <c r="D65" s="31"/>
      <c r="E65" s="31"/>
      <c r="F65" s="32" t="s">
        <v>28</v>
      </c>
      <c r="G65" s="32"/>
      <c r="H65" s="32"/>
      <c r="I65" s="32" t="s">
        <v>28</v>
      </c>
      <c r="J65" s="32" t="s">
        <v>28</v>
      </c>
      <c r="K65" s="32">
        <v>33.5</v>
      </c>
      <c r="L65" s="32">
        <v>1</v>
      </c>
      <c r="M65" s="37" t="s">
        <v>117</v>
      </c>
      <c r="N65" s="32" t="s">
        <v>118</v>
      </c>
      <c r="O65" s="32" t="s">
        <v>31</v>
      </c>
      <c r="P65" s="32" t="s">
        <v>119</v>
      </c>
      <c r="Q65" s="32" t="s">
        <v>120</v>
      </c>
    </row>
    <row r="66" spans="1:17" ht="14.85" customHeight="1" x14ac:dyDescent="0.2">
      <c r="A66" s="29"/>
      <c r="B66" s="30"/>
      <c r="C66" s="30"/>
      <c r="D66" s="31"/>
      <c r="E66" s="31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</row>
    <row r="67" spans="1:17" s="28" customFormat="1" ht="14.85" customHeight="1" x14ac:dyDescent="0.2">
      <c r="A67" s="33" t="s">
        <v>121</v>
      </c>
      <c r="B67" s="34"/>
      <c r="C67" s="34"/>
      <c r="D67" s="35"/>
      <c r="E67" s="35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</row>
    <row r="68" spans="1:17" ht="14.85" customHeight="1" x14ac:dyDescent="0.2">
      <c r="A68" s="29" t="s">
        <v>122</v>
      </c>
      <c r="B68" s="30">
        <v>1000</v>
      </c>
      <c r="C68" s="30">
        <f>B68*K68</f>
        <v>437400</v>
      </c>
      <c r="D68" s="31"/>
      <c r="E68" s="31"/>
      <c r="F68" s="32" t="s">
        <v>28</v>
      </c>
      <c r="G68" s="32" t="s">
        <v>28</v>
      </c>
      <c r="H68" s="32" t="s">
        <v>28</v>
      </c>
      <c r="I68" s="32" t="s">
        <v>28</v>
      </c>
      <c r="J68" s="32" t="s">
        <v>28</v>
      </c>
      <c r="K68" s="32">
        <v>437.4</v>
      </c>
      <c r="L68" s="32">
        <v>1</v>
      </c>
      <c r="M68" s="32" t="s">
        <v>123</v>
      </c>
      <c r="N68" s="32" t="s">
        <v>124</v>
      </c>
      <c r="O68" s="32" t="s">
        <v>125</v>
      </c>
      <c r="P68" s="32" t="s">
        <v>126</v>
      </c>
      <c r="Q68" s="32" t="s">
        <v>47</v>
      </c>
    </row>
    <row r="69" spans="1:17" ht="14.85" customHeight="1" x14ac:dyDescent="0.2">
      <c r="A69" s="29" t="s">
        <v>127</v>
      </c>
      <c r="B69" s="30">
        <v>800</v>
      </c>
      <c r="C69" s="30">
        <v>15000</v>
      </c>
      <c r="D69" s="31"/>
      <c r="E69" s="31"/>
      <c r="F69" s="32" t="s">
        <v>28</v>
      </c>
      <c r="G69" s="32" t="s">
        <v>28</v>
      </c>
      <c r="H69" s="32" t="s">
        <v>28</v>
      </c>
      <c r="I69" s="32" t="s">
        <v>28</v>
      </c>
      <c r="J69" s="32" t="s">
        <v>28</v>
      </c>
      <c r="K69" s="32">
        <v>111.7</v>
      </c>
      <c r="L69" s="32">
        <v>1</v>
      </c>
      <c r="M69" s="32">
        <v>1996</v>
      </c>
      <c r="N69" s="32" t="s">
        <v>37</v>
      </c>
      <c r="O69" s="32" t="s">
        <v>125</v>
      </c>
      <c r="P69" s="32" t="s">
        <v>112</v>
      </c>
      <c r="Q69" s="32" t="s">
        <v>128</v>
      </c>
    </row>
    <row r="70" spans="1:17" ht="14.85" customHeight="1" x14ac:dyDescent="0.2">
      <c r="A70" s="29" t="s">
        <v>85</v>
      </c>
      <c r="B70" s="30"/>
      <c r="C70" s="30">
        <f>[1]RHK!D2</f>
        <v>52550</v>
      </c>
      <c r="D70" s="31"/>
      <c r="E70" s="31"/>
      <c r="F70" s="32" t="s">
        <v>28</v>
      </c>
      <c r="G70" s="32" t="s">
        <v>28</v>
      </c>
      <c r="H70" s="32" t="s">
        <v>28</v>
      </c>
      <c r="I70" s="32" t="s">
        <v>28</v>
      </c>
      <c r="J70" s="32" t="s">
        <v>28</v>
      </c>
      <c r="K70" s="32"/>
      <c r="L70" s="32"/>
      <c r="M70" s="32"/>
      <c r="N70" s="32"/>
      <c r="O70" s="32"/>
      <c r="P70" s="32"/>
      <c r="Q70" s="32"/>
    </row>
    <row r="71" spans="1:17" ht="14.85" customHeight="1" x14ac:dyDescent="0.2">
      <c r="A71" s="29"/>
      <c r="B71" s="30"/>
      <c r="C71" s="30"/>
      <c r="D71" s="31"/>
      <c r="E71" s="31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</row>
    <row r="72" spans="1:17" s="28" customFormat="1" ht="14.85" customHeight="1" x14ac:dyDescent="0.2">
      <c r="A72" s="33" t="s">
        <v>129</v>
      </c>
      <c r="B72" s="34"/>
      <c r="C72" s="34"/>
      <c r="D72" s="35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</row>
    <row r="73" spans="1:17" ht="14.85" customHeight="1" x14ac:dyDescent="0.2">
      <c r="A73" s="29" t="s">
        <v>58</v>
      </c>
      <c r="B73" s="30">
        <v>500</v>
      </c>
      <c r="C73" s="30">
        <f>B73*K73</f>
        <v>204850</v>
      </c>
      <c r="D73" s="31"/>
      <c r="E73" s="31"/>
      <c r="F73" s="32" t="s">
        <v>28</v>
      </c>
      <c r="G73" s="32" t="s">
        <v>28</v>
      </c>
      <c r="H73" s="32"/>
      <c r="I73" s="32" t="s">
        <v>28</v>
      </c>
      <c r="J73" s="32" t="s">
        <v>28</v>
      </c>
      <c r="K73" s="32">
        <v>409.7</v>
      </c>
      <c r="L73" s="32">
        <v>1</v>
      </c>
      <c r="M73" s="32" t="s">
        <v>130</v>
      </c>
      <c r="N73" s="32" t="s">
        <v>37</v>
      </c>
      <c r="O73" s="32" t="s">
        <v>31</v>
      </c>
      <c r="P73" s="32" t="s">
        <v>131</v>
      </c>
      <c r="Q73" s="32" t="s">
        <v>47</v>
      </c>
    </row>
    <row r="74" spans="1:17" ht="14.85" customHeight="1" x14ac:dyDescent="0.2">
      <c r="A74" s="29" t="s">
        <v>132</v>
      </c>
      <c r="B74" s="30">
        <v>400</v>
      </c>
      <c r="C74" s="30">
        <f>K74*B74</f>
        <v>42360</v>
      </c>
      <c r="D74" s="31"/>
      <c r="E74" s="31"/>
      <c r="F74" s="32" t="s">
        <v>28</v>
      </c>
      <c r="G74" s="32"/>
      <c r="H74" s="32"/>
      <c r="I74" s="32" t="s">
        <v>28</v>
      </c>
      <c r="J74" s="32" t="s">
        <v>28</v>
      </c>
      <c r="K74" s="32">
        <v>105.9</v>
      </c>
      <c r="L74" s="32">
        <v>1</v>
      </c>
      <c r="M74" s="32">
        <v>1964</v>
      </c>
      <c r="N74" s="32" t="s">
        <v>118</v>
      </c>
      <c r="O74" s="32" t="s">
        <v>83</v>
      </c>
      <c r="P74" s="32" t="s">
        <v>112</v>
      </c>
      <c r="Q74" s="32" t="s">
        <v>133</v>
      </c>
    </row>
    <row r="75" spans="1:17" ht="14.85" customHeight="1" x14ac:dyDescent="0.2">
      <c r="A75" s="29"/>
      <c r="B75" s="30"/>
      <c r="C75" s="30"/>
      <c r="D75" s="31"/>
      <c r="E75" s="31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</row>
    <row r="76" spans="1:17" s="28" customFormat="1" ht="14.85" customHeight="1" x14ac:dyDescent="0.2">
      <c r="A76" s="33" t="s">
        <v>134</v>
      </c>
      <c r="B76" s="34"/>
      <c r="C76" s="34"/>
      <c r="D76" s="35"/>
      <c r="E76" s="35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</row>
    <row r="77" spans="1:17" ht="24.75" customHeight="1" x14ac:dyDescent="0.2">
      <c r="A77" s="29" t="s">
        <v>58</v>
      </c>
      <c r="B77" s="30">
        <v>1000</v>
      </c>
      <c r="C77" s="30">
        <f>B77*K77</f>
        <v>181000</v>
      </c>
      <c r="D77" s="31"/>
      <c r="E77" s="31"/>
      <c r="F77" s="32" t="s">
        <v>28</v>
      </c>
      <c r="G77" s="32" t="s">
        <v>28</v>
      </c>
      <c r="H77" s="32" t="s">
        <v>28</v>
      </c>
      <c r="I77" s="32" t="s">
        <v>28</v>
      </c>
      <c r="J77" s="32" t="s">
        <v>28</v>
      </c>
      <c r="K77" s="32">
        <v>181</v>
      </c>
      <c r="L77" s="32">
        <v>1</v>
      </c>
      <c r="M77" s="32" t="s">
        <v>135</v>
      </c>
      <c r="N77" s="32" t="s">
        <v>60</v>
      </c>
      <c r="O77" s="32" t="s">
        <v>31</v>
      </c>
      <c r="P77" s="42" t="s">
        <v>136</v>
      </c>
      <c r="Q77" s="32" t="s">
        <v>47</v>
      </c>
    </row>
    <row r="78" spans="1:17" ht="14.85" customHeight="1" x14ac:dyDescent="0.2">
      <c r="A78" s="29"/>
      <c r="B78" s="30"/>
      <c r="C78" s="30"/>
      <c r="D78" s="31"/>
      <c r="E78" s="31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</row>
    <row r="79" spans="1:17" s="28" customFormat="1" ht="14.85" customHeight="1" x14ac:dyDescent="0.2">
      <c r="A79" s="33" t="s">
        <v>137</v>
      </c>
      <c r="B79" s="34"/>
      <c r="C79" s="34"/>
      <c r="D79" s="35"/>
      <c r="E79" s="35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</row>
    <row r="80" spans="1:17" ht="14.85" customHeight="1" x14ac:dyDescent="0.2">
      <c r="A80" s="29" t="s">
        <v>58</v>
      </c>
      <c r="B80" s="30">
        <v>50</v>
      </c>
      <c r="C80" s="30">
        <f>B80*K80</f>
        <v>3529.9999999999995</v>
      </c>
      <c r="D80" s="31"/>
      <c r="E80" s="31"/>
      <c r="F80" s="32" t="s">
        <v>28</v>
      </c>
      <c r="G80" s="32"/>
      <c r="H80" s="32"/>
      <c r="I80" s="32" t="s">
        <v>28</v>
      </c>
      <c r="J80" s="32" t="s">
        <v>28</v>
      </c>
      <c r="K80" s="32">
        <v>70.599999999999994</v>
      </c>
      <c r="L80" s="32">
        <v>1</v>
      </c>
      <c r="M80" s="32"/>
      <c r="N80" s="32" t="s">
        <v>37</v>
      </c>
      <c r="O80" s="32" t="s">
        <v>83</v>
      </c>
      <c r="P80" s="32" t="s">
        <v>98</v>
      </c>
      <c r="Q80" s="32" t="s">
        <v>138</v>
      </c>
    </row>
    <row r="81" spans="1:17" ht="14.85" customHeight="1" x14ac:dyDescent="0.2">
      <c r="A81" s="29"/>
      <c r="B81" s="30"/>
      <c r="C81" s="30"/>
      <c r="D81" s="31"/>
      <c r="E81" s="31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</row>
    <row r="82" spans="1:17" s="28" customFormat="1" ht="14.85" customHeight="1" x14ac:dyDescent="0.2">
      <c r="A82" s="33" t="s">
        <v>139</v>
      </c>
      <c r="B82" s="34"/>
      <c r="C82" s="34"/>
      <c r="D82" s="35"/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</row>
    <row r="83" spans="1:17" ht="14.85" customHeight="1" x14ac:dyDescent="0.2">
      <c r="A83" s="29" t="s">
        <v>140</v>
      </c>
      <c r="B83" s="30">
        <v>1200</v>
      </c>
      <c r="C83" s="30">
        <f>B83*K83</f>
        <v>2386560</v>
      </c>
      <c r="D83" s="31"/>
      <c r="E83" s="31"/>
      <c r="F83" s="32" t="s">
        <v>28</v>
      </c>
      <c r="G83" s="32" t="s">
        <v>28</v>
      </c>
      <c r="H83" s="32" t="s">
        <v>28</v>
      </c>
      <c r="I83" s="32" t="s">
        <v>28</v>
      </c>
      <c r="J83" s="32" t="s">
        <v>28</v>
      </c>
      <c r="K83" s="32">
        <f>3038.5-K85</f>
        <v>1988.8</v>
      </c>
      <c r="L83" s="32">
        <v>2</v>
      </c>
      <c r="M83" s="32" t="s">
        <v>141</v>
      </c>
      <c r="N83" s="32" t="s">
        <v>60</v>
      </c>
      <c r="O83" s="32" t="s">
        <v>142</v>
      </c>
      <c r="P83" s="32" t="s">
        <v>143</v>
      </c>
      <c r="Q83" s="32" t="s">
        <v>144</v>
      </c>
    </row>
    <row r="84" spans="1:17" ht="14.85" customHeight="1" x14ac:dyDescent="0.2">
      <c r="A84" s="29" t="s">
        <v>145</v>
      </c>
      <c r="B84" s="30">
        <v>350</v>
      </c>
      <c r="C84" s="30">
        <f>B84*K84</f>
        <v>39550</v>
      </c>
      <c r="D84" s="31"/>
      <c r="E84" s="31"/>
      <c r="F84" s="32" t="s">
        <v>28</v>
      </c>
      <c r="G84" s="32"/>
      <c r="H84" s="32"/>
      <c r="I84" s="32" t="s">
        <v>28</v>
      </c>
      <c r="J84" s="32" t="s">
        <v>28</v>
      </c>
      <c r="K84" s="32">
        <v>113</v>
      </c>
      <c r="L84" s="32">
        <v>1</v>
      </c>
      <c r="M84" s="32">
        <v>1965</v>
      </c>
      <c r="N84" s="32" t="s">
        <v>37</v>
      </c>
      <c r="O84" s="32" t="s">
        <v>31</v>
      </c>
      <c r="P84" s="32" t="s">
        <v>35</v>
      </c>
      <c r="Q84" s="32" t="s">
        <v>47</v>
      </c>
    </row>
    <row r="85" spans="1:17" ht="14.85" customHeight="1" x14ac:dyDescent="0.2">
      <c r="A85" s="29" t="s">
        <v>146</v>
      </c>
      <c r="B85" s="30">
        <v>1000</v>
      </c>
      <c r="C85" s="30">
        <f>B85*K85</f>
        <v>1049700</v>
      </c>
      <c r="D85" s="31"/>
      <c r="E85" s="31"/>
      <c r="F85" s="32" t="s">
        <v>28</v>
      </c>
      <c r="G85" s="32" t="s">
        <v>28</v>
      </c>
      <c r="H85" s="32" t="s">
        <v>28</v>
      </c>
      <c r="I85" s="32" t="s">
        <v>28</v>
      </c>
      <c r="J85" s="32" t="s">
        <v>28</v>
      </c>
      <c r="K85" s="32">
        <v>1049.7</v>
      </c>
      <c r="L85" s="32">
        <v>2</v>
      </c>
      <c r="M85" s="32">
        <v>2006</v>
      </c>
      <c r="N85" s="32" t="s">
        <v>60</v>
      </c>
      <c r="O85" s="32" t="s">
        <v>83</v>
      </c>
      <c r="P85" s="32" t="s">
        <v>46</v>
      </c>
      <c r="Q85" s="32" t="s">
        <v>120</v>
      </c>
    </row>
    <row r="86" spans="1:17" ht="14.85" customHeight="1" x14ac:dyDescent="0.2">
      <c r="A86" s="29" t="s">
        <v>147</v>
      </c>
      <c r="B86" s="30"/>
      <c r="C86" s="30">
        <f>[1]RPK!N1</f>
        <v>58784.170000000006</v>
      </c>
      <c r="D86" s="31"/>
      <c r="E86" s="31"/>
      <c r="F86" s="32" t="s">
        <v>28</v>
      </c>
      <c r="G86" s="32" t="s">
        <v>28</v>
      </c>
      <c r="H86" s="32" t="s">
        <v>28</v>
      </c>
      <c r="I86" s="32" t="s">
        <v>28</v>
      </c>
      <c r="J86" s="32" t="s">
        <v>28</v>
      </c>
      <c r="K86" s="32"/>
      <c r="L86" s="32"/>
      <c r="M86" s="32"/>
      <c r="N86" s="32"/>
      <c r="O86" s="32"/>
      <c r="P86" s="32"/>
      <c r="Q86" s="32"/>
    </row>
    <row r="87" spans="1:17" ht="14.85" customHeight="1" x14ac:dyDescent="0.2">
      <c r="A87" s="29" t="s">
        <v>148</v>
      </c>
      <c r="B87" s="30"/>
      <c r="C87" s="30">
        <f>[1]RMTK!D39+[1]RMTK!D38</f>
        <v>86198.93</v>
      </c>
      <c r="D87" s="31"/>
      <c r="E87" s="31"/>
      <c r="F87" s="32" t="s">
        <v>28</v>
      </c>
      <c r="G87" s="32" t="s">
        <v>28</v>
      </c>
      <c r="H87" s="32" t="s">
        <v>28</v>
      </c>
      <c r="I87" s="32" t="s">
        <v>28</v>
      </c>
      <c r="J87" s="32" t="s">
        <v>28</v>
      </c>
      <c r="K87" s="32"/>
      <c r="L87" s="32"/>
      <c r="M87" s="32"/>
      <c r="N87" s="32"/>
      <c r="O87" s="32"/>
      <c r="P87" s="32"/>
      <c r="Q87" s="32"/>
    </row>
    <row r="88" spans="1:17" ht="14.85" customHeight="1" x14ac:dyDescent="0.2">
      <c r="A88" s="29" t="s">
        <v>149</v>
      </c>
      <c r="B88" s="30"/>
      <c r="C88" s="30">
        <f>[1]RMFK!E2</f>
        <v>86066</v>
      </c>
      <c r="D88" s="31"/>
      <c r="E88" s="31"/>
      <c r="F88" s="32" t="s">
        <v>28</v>
      </c>
      <c r="G88" s="32" t="s">
        <v>28</v>
      </c>
      <c r="H88" s="32" t="s">
        <v>28</v>
      </c>
      <c r="I88" s="32" t="s">
        <v>28</v>
      </c>
      <c r="J88" s="32" t="s">
        <v>28</v>
      </c>
      <c r="K88" s="32"/>
      <c r="L88" s="32"/>
      <c r="M88" s="32"/>
      <c r="N88" s="32"/>
      <c r="O88" s="32"/>
      <c r="P88" s="32"/>
      <c r="Q88" s="32"/>
    </row>
    <row r="89" spans="1:17" s="28" customFormat="1" ht="17.25" customHeight="1" x14ac:dyDescent="0.2">
      <c r="A89" s="33" t="s">
        <v>150</v>
      </c>
      <c r="B89" s="34"/>
      <c r="C89" s="34"/>
      <c r="D89" s="35"/>
      <c r="E89" s="35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</row>
    <row r="90" spans="1:17" ht="23.25" customHeight="1" x14ac:dyDescent="0.2">
      <c r="A90" s="29" t="s">
        <v>151</v>
      </c>
      <c r="B90" s="30">
        <v>1200</v>
      </c>
      <c r="C90" s="30">
        <f>B90*K90</f>
        <v>873600</v>
      </c>
      <c r="D90" s="31"/>
      <c r="E90" s="31"/>
      <c r="F90" s="32" t="s">
        <v>28</v>
      </c>
      <c r="G90" s="32" t="s">
        <v>28</v>
      </c>
      <c r="H90" s="32"/>
      <c r="I90" s="32" t="s">
        <v>28</v>
      </c>
      <c r="J90" s="32" t="s">
        <v>28</v>
      </c>
      <c r="K90" s="32">
        <v>728</v>
      </c>
      <c r="L90" s="32">
        <v>2</v>
      </c>
      <c r="M90" s="32" t="s">
        <v>152</v>
      </c>
      <c r="N90" s="37" t="s">
        <v>153</v>
      </c>
      <c r="O90" s="32" t="s">
        <v>31</v>
      </c>
      <c r="P90" s="32" t="s">
        <v>35</v>
      </c>
      <c r="Q90" s="32" t="s">
        <v>47</v>
      </c>
    </row>
    <row r="91" spans="1:17" ht="14.85" customHeight="1" x14ac:dyDescent="0.2">
      <c r="A91" s="29" t="s">
        <v>154</v>
      </c>
      <c r="B91" s="30">
        <v>400</v>
      </c>
      <c r="C91" s="30">
        <f>B91*K91</f>
        <v>90080</v>
      </c>
      <c r="D91" s="31"/>
      <c r="E91" s="31"/>
      <c r="F91" s="32" t="s">
        <v>28</v>
      </c>
      <c r="G91" s="32"/>
      <c r="H91" s="32"/>
      <c r="I91" s="32" t="s">
        <v>28</v>
      </c>
      <c r="J91" s="32" t="s">
        <v>28</v>
      </c>
      <c r="K91" s="32">
        <v>225.2</v>
      </c>
      <c r="L91" s="32">
        <v>1</v>
      </c>
      <c r="M91" s="32" t="s">
        <v>155</v>
      </c>
      <c r="N91" s="32" t="s">
        <v>37</v>
      </c>
      <c r="O91" s="32" t="s">
        <v>125</v>
      </c>
      <c r="P91" s="32" t="s">
        <v>83</v>
      </c>
      <c r="Q91" s="32" t="s">
        <v>47</v>
      </c>
    </row>
    <row r="92" spans="1:17" ht="14.85" customHeight="1" x14ac:dyDescent="0.2">
      <c r="A92" s="29" t="s">
        <v>156</v>
      </c>
      <c r="B92" s="30">
        <v>600</v>
      </c>
      <c r="C92" s="30">
        <f>B92*K92</f>
        <v>354600</v>
      </c>
      <c r="D92" s="31"/>
      <c r="E92" s="31"/>
      <c r="F92" s="32" t="s">
        <v>28</v>
      </c>
      <c r="G92" s="32" t="s">
        <v>28</v>
      </c>
      <c r="H92" s="32" t="s">
        <v>28</v>
      </c>
      <c r="I92" s="32" t="s">
        <v>28</v>
      </c>
      <c r="J92" s="32" t="s">
        <v>28</v>
      </c>
      <c r="K92" s="32">
        <v>591</v>
      </c>
      <c r="L92" s="32">
        <v>2</v>
      </c>
      <c r="M92" s="32" t="s">
        <v>157</v>
      </c>
      <c r="N92" s="32" t="s">
        <v>37</v>
      </c>
      <c r="O92" s="32" t="s">
        <v>125</v>
      </c>
      <c r="P92" s="32" t="s">
        <v>158</v>
      </c>
      <c r="Q92" s="32" t="s">
        <v>138</v>
      </c>
    </row>
    <row r="93" spans="1:17" ht="14.85" customHeight="1" x14ac:dyDescent="0.2">
      <c r="A93" s="29" t="s">
        <v>159</v>
      </c>
      <c r="B93" s="30">
        <v>600</v>
      </c>
      <c r="C93" s="30">
        <f>B93*K93</f>
        <v>77820</v>
      </c>
      <c r="D93" s="31"/>
      <c r="E93" s="31"/>
      <c r="F93" s="32" t="s">
        <v>28</v>
      </c>
      <c r="G93" s="32" t="s">
        <v>28</v>
      </c>
      <c r="H93" s="32"/>
      <c r="I93" s="32" t="s">
        <v>28</v>
      </c>
      <c r="J93" s="32" t="s">
        <v>28</v>
      </c>
      <c r="K93" s="32">
        <v>129.69999999999999</v>
      </c>
      <c r="L93" s="32">
        <v>2</v>
      </c>
      <c r="M93" s="32" t="s">
        <v>160</v>
      </c>
      <c r="N93" s="32" t="s">
        <v>37</v>
      </c>
      <c r="O93" s="32" t="s">
        <v>31</v>
      </c>
      <c r="P93" s="32" t="s">
        <v>35</v>
      </c>
      <c r="Q93" s="32" t="s">
        <v>138</v>
      </c>
    </row>
    <row r="94" spans="1:17" ht="14.85" customHeight="1" x14ac:dyDescent="0.2">
      <c r="A94" s="29" t="s">
        <v>161</v>
      </c>
      <c r="B94" s="30">
        <v>400</v>
      </c>
      <c r="C94" s="30">
        <f>B94*K94</f>
        <v>56960</v>
      </c>
      <c r="D94" s="31"/>
      <c r="E94" s="31"/>
      <c r="F94" s="32" t="s">
        <v>28</v>
      </c>
      <c r="G94" s="32"/>
      <c r="H94" s="32"/>
      <c r="I94" s="32" t="s">
        <v>28</v>
      </c>
      <c r="J94" s="32" t="s">
        <v>28</v>
      </c>
      <c r="K94" s="32">
        <v>142.4</v>
      </c>
      <c r="L94" s="32">
        <v>1</v>
      </c>
      <c r="M94" s="32" t="s">
        <v>162</v>
      </c>
      <c r="N94" s="32" t="s">
        <v>37</v>
      </c>
      <c r="O94" s="32" t="s">
        <v>125</v>
      </c>
      <c r="P94" s="32" t="s">
        <v>83</v>
      </c>
      <c r="Q94" s="32" t="s">
        <v>138</v>
      </c>
    </row>
    <row r="95" spans="1:17" ht="14.85" customHeight="1" x14ac:dyDescent="0.2">
      <c r="A95" s="29" t="s">
        <v>85</v>
      </c>
      <c r="B95" s="30"/>
      <c r="C95" s="30">
        <f>[1]OHK!E2</f>
        <v>38267</v>
      </c>
      <c r="D95" s="31"/>
      <c r="E95" s="31"/>
      <c r="F95" s="32" t="s">
        <v>28</v>
      </c>
      <c r="G95" s="32" t="s">
        <v>28</v>
      </c>
      <c r="H95" s="32"/>
      <c r="I95" s="32" t="s">
        <v>28</v>
      </c>
      <c r="J95" s="32" t="s">
        <v>28</v>
      </c>
      <c r="K95" s="32"/>
      <c r="L95" s="32"/>
      <c r="M95" s="32"/>
      <c r="N95" s="32"/>
      <c r="O95" s="32"/>
      <c r="P95" s="32"/>
      <c r="Q95" s="32"/>
    </row>
    <row r="96" spans="1:17" ht="14.85" customHeight="1" x14ac:dyDescent="0.2">
      <c r="A96" s="29"/>
      <c r="B96" s="30"/>
      <c r="C96" s="30"/>
      <c r="D96" s="31"/>
      <c r="E96" s="31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</row>
    <row r="97" spans="1:19" s="28" customFormat="1" ht="14.85" customHeight="1" x14ac:dyDescent="0.2">
      <c r="A97" s="33" t="s">
        <v>163</v>
      </c>
      <c r="B97" s="34"/>
      <c r="C97" s="34"/>
      <c r="D97" s="35"/>
      <c r="E97" s="35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</row>
    <row r="98" spans="1:19" ht="14.85" customHeight="1" x14ac:dyDescent="0.2">
      <c r="A98" s="29" t="s">
        <v>164</v>
      </c>
      <c r="B98" s="30">
        <v>1000</v>
      </c>
      <c r="C98" s="30">
        <f>B98*K98</f>
        <v>1189000</v>
      </c>
      <c r="D98" s="31"/>
      <c r="E98" s="31"/>
      <c r="F98" s="32" t="s">
        <v>28</v>
      </c>
      <c r="G98" s="32" t="s">
        <v>28</v>
      </c>
      <c r="H98" s="32" t="s">
        <v>28</v>
      </c>
      <c r="I98" s="32" t="s">
        <v>28</v>
      </c>
      <c r="J98" s="32" t="s">
        <v>28</v>
      </c>
      <c r="K98" s="32">
        <v>1189</v>
      </c>
      <c r="L98" s="32">
        <v>2</v>
      </c>
      <c r="M98" s="32" t="s">
        <v>165</v>
      </c>
      <c r="N98" s="32" t="s">
        <v>60</v>
      </c>
      <c r="O98" s="32" t="s">
        <v>125</v>
      </c>
      <c r="P98" s="32" t="s">
        <v>143</v>
      </c>
      <c r="Q98" s="32" t="s">
        <v>120</v>
      </c>
    </row>
    <row r="99" spans="1:19" ht="14.85" customHeight="1" x14ac:dyDescent="0.2">
      <c r="A99" s="29" t="s">
        <v>166</v>
      </c>
      <c r="B99" s="30"/>
      <c r="C99" s="30">
        <f>[1]VV!C19</f>
        <v>8050</v>
      </c>
      <c r="D99" s="31"/>
      <c r="E99" s="31"/>
      <c r="F99" s="32" t="s">
        <v>28</v>
      </c>
      <c r="G99" s="32" t="s">
        <v>28</v>
      </c>
      <c r="H99" s="32" t="s">
        <v>28</v>
      </c>
      <c r="I99" s="32" t="s">
        <v>28</v>
      </c>
      <c r="J99" s="32" t="s">
        <v>28</v>
      </c>
      <c r="K99" s="32"/>
      <c r="L99" s="32"/>
      <c r="M99" s="32"/>
      <c r="N99" s="32"/>
      <c r="O99" s="32"/>
      <c r="P99" s="32"/>
      <c r="Q99" s="32"/>
    </row>
    <row r="100" spans="1:19" ht="14.85" customHeight="1" x14ac:dyDescent="0.2">
      <c r="A100" s="29" t="s">
        <v>167</v>
      </c>
      <c r="B100" s="30"/>
      <c r="C100" s="30">
        <f>[1]RMTK!D11+[1]RMTK!D10</f>
        <v>82689</v>
      </c>
      <c r="D100" s="31"/>
      <c r="E100" s="31"/>
      <c r="F100" s="32" t="s">
        <v>28</v>
      </c>
      <c r="G100" s="32" t="s">
        <v>28</v>
      </c>
      <c r="H100" s="32" t="s">
        <v>28</v>
      </c>
      <c r="I100" s="32" t="s">
        <v>28</v>
      </c>
      <c r="J100" s="32" t="s">
        <v>28</v>
      </c>
      <c r="K100" s="32"/>
      <c r="L100" s="32"/>
      <c r="M100" s="32"/>
      <c r="N100" s="32"/>
      <c r="O100" s="32"/>
      <c r="P100" s="32"/>
      <c r="Q100" s="32"/>
    </row>
    <row r="101" spans="1:19" ht="14.85" customHeight="1" x14ac:dyDescent="0.2">
      <c r="A101" s="29"/>
      <c r="B101" s="30"/>
      <c r="C101" s="30"/>
      <c r="D101" s="31"/>
      <c r="E101" s="31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9" ht="14.85" customHeight="1" x14ac:dyDescent="0.2">
      <c r="A102" s="29"/>
      <c r="B102" s="30"/>
      <c r="C102" s="30"/>
      <c r="D102" s="31"/>
      <c r="E102" s="31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</row>
    <row r="103" spans="1:19" s="28" customFormat="1" ht="14.85" customHeight="1" x14ac:dyDescent="0.2">
      <c r="A103" s="33" t="s">
        <v>168</v>
      </c>
      <c r="B103" s="34"/>
      <c r="C103" s="34"/>
      <c r="D103" s="35"/>
      <c r="E103" s="35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</row>
    <row r="104" spans="1:19" ht="14.85" customHeight="1" x14ac:dyDescent="0.2">
      <c r="A104" s="29" t="s">
        <v>169</v>
      </c>
      <c r="B104" s="30">
        <v>1000</v>
      </c>
      <c r="C104" s="30">
        <f>K104*B104</f>
        <v>452470</v>
      </c>
      <c r="D104" s="31" t="s">
        <v>28</v>
      </c>
      <c r="E104" s="31"/>
      <c r="F104" s="32" t="s">
        <v>28</v>
      </c>
      <c r="G104" s="32" t="s">
        <v>28</v>
      </c>
      <c r="H104" s="32" t="s">
        <v>28</v>
      </c>
      <c r="I104" s="32" t="s">
        <v>28</v>
      </c>
      <c r="J104" s="32" t="s">
        <v>28</v>
      </c>
      <c r="K104" s="32">
        <v>452.47</v>
      </c>
      <c r="L104" s="32">
        <v>0</v>
      </c>
      <c r="M104" s="32">
        <v>1998</v>
      </c>
      <c r="N104" s="32" t="s">
        <v>60</v>
      </c>
      <c r="O104" s="32" t="s">
        <v>125</v>
      </c>
      <c r="P104" s="32" t="s">
        <v>170</v>
      </c>
      <c r="Q104" s="32"/>
    </row>
    <row r="105" spans="1:19" s="28" customFormat="1" ht="14.85" customHeight="1" x14ac:dyDescent="0.2">
      <c r="A105" s="29" t="s">
        <v>171</v>
      </c>
      <c r="B105" s="34"/>
      <c r="C105" s="30">
        <f>[1]OK!H4</f>
        <v>15100</v>
      </c>
      <c r="D105" s="31" t="s">
        <v>28</v>
      </c>
      <c r="E105" s="35"/>
      <c r="F105" s="32" t="s">
        <v>28</v>
      </c>
      <c r="G105" s="32" t="s">
        <v>28</v>
      </c>
      <c r="H105" s="32" t="s">
        <v>28</v>
      </c>
      <c r="I105" s="32" t="s">
        <v>28</v>
      </c>
      <c r="J105" s="32" t="s">
        <v>28</v>
      </c>
      <c r="K105" s="36"/>
      <c r="L105" s="36"/>
      <c r="M105" s="36"/>
      <c r="N105" s="36"/>
      <c r="O105" s="36"/>
      <c r="P105" s="36"/>
      <c r="Q105" s="36"/>
    </row>
    <row r="106" spans="1:19" ht="14.85" customHeight="1" x14ac:dyDescent="0.2">
      <c r="A106" s="29" t="s">
        <v>172</v>
      </c>
      <c r="B106" s="30">
        <v>1000</v>
      </c>
      <c r="C106" s="30">
        <f>K106*B106</f>
        <v>1772260</v>
      </c>
      <c r="D106" s="31" t="s">
        <v>28</v>
      </c>
      <c r="E106" s="31"/>
      <c r="F106" s="32" t="s">
        <v>28</v>
      </c>
      <c r="G106" s="32" t="s">
        <v>28</v>
      </c>
      <c r="H106" s="32" t="s">
        <v>28</v>
      </c>
      <c r="I106" s="32" t="s">
        <v>28</v>
      </c>
      <c r="J106" s="32" t="s">
        <v>28</v>
      </c>
      <c r="K106" s="32">
        <v>1772.26</v>
      </c>
      <c r="L106" s="32">
        <v>2</v>
      </c>
      <c r="M106" s="32">
        <v>1998</v>
      </c>
      <c r="N106" s="32" t="s">
        <v>60</v>
      </c>
      <c r="O106" s="32" t="s">
        <v>125</v>
      </c>
      <c r="P106" s="32" t="s">
        <v>170</v>
      </c>
      <c r="Q106" s="32" t="s">
        <v>173</v>
      </c>
    </row>
    <row r="107" spans="1:19" ht="14.85" customHeight="1" x14ac:dyDescent="0.2">
      <c r="A107" s="29" t="s">
        <v>174</v>
      </c>
      <c r="B107" s="30"/>
      <c r="C107" s="30">
        <f>[1]OK!E2</f>
        <v>65800</v>
      </c>
      <c r="D107" s="31"/>
      <c r="E107" s="31"/>
      <c r="F107" s="32" t="s">
        <v>28</v>
      </c>
      <c r="G107" s="32" t="s">
        <v>28</v>
      </c>
      <c r="H107" s="32" t="s">
        <v>28</v>
      </c>
      <c r="I107" s="32" t="s">
        <v>28</v>
      </c>
      <c r="J107" s="32" t="s">
        <v>28</v>
      </c>
      <c r="K107" s="32"/>
      <c r="L107" s="32"/>
      <c r="M107" s="32"/>
      <c r="N107" s="32"/>
      <c r="O107" s="32"/>
      <c r="P107" s="32"/>
      <c r="Q107" s="32"/>
    </row>
    <row r="108" spans="1:19" ht="14.85" customHeight="1" x14ac:dyDescent="0.2">
      <c r="A108" s="29" t="s">
        <v>175</v>
      </c>
      <c r="B108" s="30"/>
      <c r="C108" s="30">
        <f>[1]OK!H2</f>
        <v>16200</v>
      </c>
      <c r="D108" s="31"/>
      <c r="E108" s="31"/>
      <c r="F108" s="32" t="s">
        <v>28</v>
      </c>
      <c r="G108" s="32" t="s">
        <v>28</v>
      </c>
      <c r="H108" s="32" t="s">
        <v>28</v>
      </c>
      <c r="I108" s="32" t="s">
        <v>28</v>
      </c>
      <c r="J108" s="32" t="s">
        <v>28</v>
      </c>
      <c r="K108" s="32"/>
      <c r="L108" s="32"/>
      <c r="M108" s="32"/>
      <c r="N108" s="32"/>
      <c r="O108" s="32"/>
      <c r="P108" s="32"/>
      <c r="Q108" s="32"/>
    </row>
    <row r="109" spans="1:19" ht="14.85" customHeight="1" x14ac:dyDescent="0.2">
      <c r="A109" s="29"/>
      <c r="B109" s="30"/>
      <c r="C109" s="30"/>
      <c r="D109" s="31"/>
      <c r="E109" s="31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</row>
    <row r="110" spans="1:19" s="28" customFormat="1" ht="14.85" customHeight="1" x14ac:dyDescent="0.2">
      <c r="A110" s="33" t="s">
        <v>176</v>
      </c>
      <c r="B110" s="34"/>
      <c r="C110" s="34"/>
      <c r="D110" s="35"/>
      <c r="E110" s="35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</row>
    <row r="111" spans="1:19" ht="14.85" customHeight="1" x14ac:dyDescent="0.2">
      <c r="A111" s="29" t="s">
        <v>177</v>
      </c>
      <c r="B111" s="30">
        <v>1000</v>
      </c>
      <c r="C111" s="30">
        <f>B111*K111</f>
        <v>1053000</v>
      </c>
      <c r="D111" s="31"/>
      <c r="E111" s="31"/>
      <c r="F111" s="32" t="s">
        <v>28</v>
      </c>
      <c r="G111" s="32" t="s">
        <v>28</v>
      </c>
      <c r="H111" s="32" t="s">
        <v>28</v>
      </c>
      <c r="I111" s="32" t="s">
        <v>28</v>
      </c>
      <c r="J111" s="32" t="s">
        <v>28</v>
      </c>
      <c r="K111" s="32">
        <v>1053</v>
      </c>
      <c r="L111" s="32">
        <v>1</v>
      </c>
      <c r="M111" s="32" t="s">
        <v>178</v>
      </c>
      <c r="N111" s="32" t="s">
        <v>60</v>
      </c>
      <c r="O111" s="32" t="s">
        <v>45</v>
      </c>
      <c r="P111" s="32" t="s">
        <v>67</v>
      </c>
      <c r="Q111" s="32" t="s">
        <v>133</v>
      </c>
      <c r="S111" s="43"/>
    </row>
    <row r="112" spans="1:19" s="45" customFormat="1" ht="14.85" customHeight="1" x14ac:dyDescent="0.2">
      <c r="A112" s="29" t="s">
        <v>166</v>
      </c>
      <c r="B112" s="30"/>
      <c r="C112" s="30">
        <f>[1]LLA!D2</f>
        <v>30692.52</v>
      </c>
      <c r="D112" s="31"/>
      <c r="E112" s="31"/>
      <c r="F112" s="32" t="s">
        <v>28</v>
      </c>
      <c r="G112" s="32" t="s">
        <v>28</v>
      </c>
      <c r="H112" s="32" t="s">
        <v>28</v>
      </c>
      <c r="I112" s="32" t="s">
        <v>28</v>
      </c>
      <c r="J112" s="32" t="s">
        <v>28</v>
      </c>
      <c r="K112" s="44"/>
      <c r="L112" s="44"/>
      <c r="M112" s="44"/>
      <c r="N112" s="44"/>
      <c r="O112" s="44"/>
      <c r="P112" s="44"/>
      <c r="Q112" s="44"/>
    </row>
    <row r="113" spans="1:17" ht="14.85" customHeight="1" x14ac:dyDescent="0.2">
      <c r="A113" s="29"/>
      <c r="B113" s="30"/>
      <c r="C113" s="30"/>
      <c r="D113" s="31"/>
      <c r="E113" s="31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</row>
    <row r="114" spans="1:17" s="28" customFormat="1" ht="14.25" customHeight="1" x14ac:dyDescent="0.2">
      <c r="A114" s="33" t="s">
        <v>179</v>
      </c>
      <c r="B114" s="34"/>
      <c r="C114" s="34"/>
      <c r="D114" s="35"/>
      <c r="E114" s="35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</row>
    <row r="115" spans="1:17" ht="14.25" customHeight="1" x14ac:dyDescent="0.2">
      <c r="A115" s="29" t="s">
        <v>180</v>
      </c>
      <c r="B115" s="30">
        <v>200</v>
      </c>
      <c r="C115" s="30">
        <f>K115*B115</f>
        <v>15619.999999999998</v>
      </c>
      <c r="D115" s="31"/>
      <c r="E115" s="31"/>
      <c r="F115" s="32" t="s">
        <v>28</v>
      </c>
      <c r="G115" s="32" t="s">
        <v>28</v>
      </c>
      <c r="H115" s="32" t="s">
        <v>28</v>
      </c>
      <c r="I115" s="32" t="s">
        <v>28</v>
      </c>
      <c r="J115" s="32" t="s">
        <v>28</v>
      </c>
      <c r="K115" s="32">
        <v>78.099999999999994</v>
      </c>
      <c r="L115" s="32"/>
      <c r="M115" s="32">
        <v>1976</v>
      </c>
      <c r="N115" s="32"/>
      <c r="O115" s="32"/>
      <c r="P115" s="32"/>
      <c r="Q115" s="32" t="s">
        <v>54</v>
      </c>
    </row>
    <row r="116" spans="1:17" ht="14.25" customHeight="1" x14ac:dyDescent="0.2">
      <c r="A116" s="29" t="s">
        <v>181</v>
      </c>
      <c r="B116" s="30">
        <v>200</v>
      </c>
      <c r="C116" s="30">
        <f t="shared" ref="C116:C122" si="0">K116*B116</f>
        <v>8000</v>
      </c>
      <c r="D116" s="31"/>
      <c r="E116" s="31"/>
      <c r="F116" s="32" t="s">
        <v>28</v>
      </c>
      <c r="G116" s="32" t="s">
        <v>28</v>
      </c>
      <c r="H116" s="32"/>
      <c r="I116" s="32" t="s">
        <v>28</v>
      </c>
      <c r="J116" s="32" t="s">
        <v>28</v>
      </c>
      <c r="K116" s="32">
        <v>40</v>
      </c>
      <c r="L116" s="32"/>
      <c r="M116" s="32">
        <v>1979</v>
      </c>
      <c r="N116" s="32"/>
      <c r="O116" s="32" t="s">
        <v>45</v>
      </c>
      <c r="P116" s="32" t="s">
        <v>158</v>
      </c>
      <c r="Q116" s="32" t="s">
        <v>128</v>
      </c>
    </row>
    <row r="117" spans="1:17" ht="14.85" customHeight="1" x14ac:dyDescent="0.2">
      <c r="A117" s="29" t="s">
        <v>182</v>
      </c>
      <c r="B117" s="30">
        <v>200</v>
      </c>
      <c r="C117" s="30">
        <f t="shared" si="0"/>
        <v>7859.9999999999991</v>
      </c>
      <c r="D117" s="31"/>
      <c r="E117" s="31"/>
      <c r="F117" s="32" t="s">
        <v>28</v>
      </c>
      <c r="G117" s="32" t="s">
        <v>28</v>
      </c>
      <c r="H117" s="32"/>
      <c r="I117" s="32" t="s">
        <v>28</v>
      </c>
      <c r="J117" s="32" t="s">
        <v>28</v>
      </c>
      <c r="K117" s="32">
        <v>39.299999999999997</v>
      </c>
      <c r="L117" s="32"/>
      <c r="M117" s="32">
        <v>1979</v>
      </c>
      <c r="N117" s="32"/>
      <c r="O117" s="32" t="s">
        <v>45</v>
      </c>
      <c r="P117" s="32" t="s">
        <v>158</v>
      </c>
      <c r="Q117" s="32" t="s">
        <v>128</v>
      </c>
    </row>
    <row r="118" spans="1:17" ht="14.25" customHeight="1" x14ac:dyDescent="0.2">
      <c r="A118" s="29" t="s">
        <v>183</v>
      </c>
      <c r="B118" s="30">
        <v>200</v>
      </c>
      <c r="C118" s="30">
        <f t="shared" si="0"/>
        <v>7920</v>
      </c>
      <c r="D118" s="31"/>
      <c r="E118" s="31"/>
      <c r="F118" s="32" t="s">
        <v>28</v>
      </c>
      <c r="G118" s="32" t="s">
        <v>28</v>
      </c>
      <c r="H118" s="32"/>
      <c r="I118" s="32" t="s">
        <v>28</v>
      </c>
      <c r="J118" s="32" t="s">
        <v>28</v>
      </c>
      <c r="K118" s="32">
        <v>39.6</v>
      </c>
      <c r="L118" s="32"/>
      <c r="M118" s="32">
        <v>1965</v>
      </c>
      <c r="N118" s="32"/>
      <c r="O118" s="32" t="s">
        <v>45</v>
      </c>
      <c r="P118" s="32" t="s">
        <v>158</v>
      </c>
      <c r="Q118" s="32" t="s">
        <v>184</v>
      </c>
    </row>
    <row r="119" spans="1:17" ht="14.85" customHeight="1" x14ac:dyDescent="0.2">
      <c r="A119" s="29" t="s">
        <v>185</v>
      </c>
      <c r="B119" s="30">
        <v>200</v>
      </c>
      <c r="C119" s="30">
        <f t="shared" si="0"/>
        <v>10140</v>
      </c>
      <c r="D119" s="31"/>
      <c r="E119" s="31"/>
      <c r="F119" s="32" t="s">
        <v>28</v>
      </c>
      <c r="G119" s="32" t="s">
        <v>28</v>
      </c>
      <c r="H119" s="32"/>
      <c r="I119" s="32" t="s">
        <v>28</v>
      </c>
      <c r="J119" s="32" t="s">
        <v>28</v>
      </c>
      <c r="K119" s="32">
        <v>50.7</v>
      </c>
      <c r="L119" s="32"/>
      <c r="M119" s="32">
        <v>1965</v>
      </c>
      <c r="N119" s="32"/>
      <c r="O119" s="32" t="s">
        <v>45</v>
      </c>
      <c r="P119" s="32" t="s">
        <v>158</v>
      </c>
      <c r="Q119" s="32" t="s">
        <v>184</v>
      </c>
    </row>
    <row r="120" spans="1:17" ht="14.85" customHeight="1" x14ac:dyDescent="0.2">
      <c r="A120" s="29" t="s">
        <v>186</v>
      </c>
      <c r="B120" s="30">
        <v>200</v>
      </c>
      <c r="C120" s="30">
        <f t="shared" si="0"/>
        <v>6500</v>
      </c>
      <c r="D120" s="31"/>
      <c r="E120" s="31"/>
      <c r="F120" s="32" t="s">
        <v>28</v>
      </c>
      <c r="G120" s="32" t="s">
        <v>28</v>
      </c>
      <c r="H120" s="32"/>
      <c r="I120" s="32" t="s">
        <v>28</v>
      </c>
      <c r="J120" s="32" t="s">
        <v>28</v>
      </c>
      <c r="K120" s="32">
        <v>32.5</v>
      </c>
      <c r="L120" s="32"/>
      <c r="M120" s="32">
        <v>1992</v>
      </c>
      <c r="N120" s="32"/>
      <c r="O120" s="32" t="s">
        <v>45</v>
      </c>
      <c r="P120" s="32" t="s">
        <v>158</v>
      </c>
      <c r="Q120" s="32" t="s">
        <v>184</v>
      </c>
    </row>
    <row r="121" spans="1:17" ht="14.85" customHeight="1" x14ac:dyDescent="0.2">
      <c r="A121" s="29" t="s">
        <v>187</v>
      </c>
      <c r="B121" s="30">
        <v>200</v>
      </c>
      <c r="C121" s="30">
        <f t="shared" si="0"/>
        <v>6559.9999999999991</v>
      </c>
      <c r="D121" s="31"/>
      <c r="E121" s="31"/>
      <c r="F121" s="32" t="s">
        <v>28</v>
      </c>
      <c r="G121" s="32" t="s">
        <v>28</v>
      </c>
      <c r="H121" s="32"/>
      <c r="I121" s="32" t="s">
        <v>28</v>
      </c>
      <c r="J121" s="32" t="s">
        <v>28</v>
      </c>
      <c r="K121" s="32">
        <v>32.799999999999997</v>
      </c>
      <c r="L121" s="32"/>
      <c r="M121" s="32">
        <v>1991</v>
      </c>
      <c r="N121" s="32"/>
      <c r="O121" s="32" t="s">
        <v>45</v>
      </c>
      <c r="P121" s="32" t="s">
        <v>158</v>
      </c>
      <c r="Q121" s="32" t="s">
        <v>184</v>
      </c>
    </row>
    <row r="122" spans="1:17" ht="14.85" customHeight="1" x14ac:dyDescent="0.2">
      <c r="A122" s="29" t="s">
        <v>188</v>
      </c>
      <c r="B122" s="30">
        <v>200</v>
      </c>
      <c r="C122" s="30">
        <f t="shared" si="0"/>
        <v>8000</v>
      </c>
      <c r="D122" s="31"/>
      <c r="E122" s="31"/>
      <c r="F122" s="32" t="s">
        <v>28</v>
      </c>
      <c r="G122" s="32" t="s">
        <v>28</v>
      </c>
      <c r="H122" s="32"/>
      <c r="I122" s="32" t="s">
        <v>28</v>
      </c>
      <c r="J122" s="32" t="s">
        <v>28</v>
      </c>
      <c r="K122" s="32">
        <v>40</v>
      </c>
      <c r="L122" s="32"/>
      <c r="M122" s="32" t="s">
        <v>189</v>
      </c>
      <c r="N122" s="32"/>
      <c r="O122" s="32" t="s">
        <v>45</v>
      </c>
      <c r="P122" s="32" t="s">
        <v>158</v>
      </c>
      <c r="Q122" s="32" t="s">
        <v>133</v>
      </c>
    </row>
    <row r="123" spans="1:17" ht="14.85" customHeight="1" x14ac:dyDescent="0.2">
      <c r="A123" s="29" t="s">
        <v>190</v>
      </c>
      <c r="B123" s="30">
        <v>200</v>
      </c>
      <c r="C123" s="30">
        <f>K123*B123</f>
        <v>16420</v>
      </c>
      <c r="D123" s="31"/>
      <c r="E123" s="31"/>
      <c r="F123" s="32" t="s">
        <v>28</v>
      </c>
      <c r="G123" s="32" t="s">
        <v>28</v>
      </c>
      <c r="H123" s="32"/>
      <c r="I123" s="32" t="s">
        <v>28</v>
      </c>
      <c r="J123" s="32" t="s">
        <v>28</v>
      </c>
      <c r="K123" s="32">
        <v>82.1</v>
      </c>
      <c r="L123" s="32"/>
      <c r="M123" s="32">
        <v>1982</v>
      </c>
      <c r="N123" s="32">
        <f>N124</f>
        <v>0</v>
      </c>
      <c r="O123" s="32" t="s">
        <v>45</v>
      </c>
      <c r="P123" s="32" t="s">
        <v>158</v>
      </c>
      <c r="Q123" s="32" t="s">
        <v>133</v>
      </c>
    </row>
    <row r="124" spans="1:17" ht="14.85" customHeight="1" x14ac:dyDescent="0.2">
      <c r="A124" s="29"/>
      <c r="B124" s="30"/>
      <c r="C124" s="30"/>
      <c r="D124" s="31"/>
      <c r="E124" s="31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</row>
    <row r="125" spans="1:17" s="28" customFormat="1" ht="14.85" customHeight="1" x14ac:dyDescent="0.2">
      <c r="A125" s="33" t="s">
        <v>191</v>
      </c>
      <c r="B125" s="34"/>
      <c r="C125" s="34"/>
      <c r="D125" s="35"/>
      <c r="E125" s="35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</row>
    <row r="126" spans="1:17" ht="14.85" customHeight="1" x14ac:dyDescent="0.2">
      <c r="A126" s="29" t="s">
        <v>192</v>
      </c>
      <c r="B126" s="30">
        <v>50</v>
      </c>
      <c r="C126" s="30">
        <f>K126*B126</f>
        <v>12715</v>
      </c>
      <c r="D126" s="31"/>
      <c r="E126" s="31"/>
      <c r="F126" s="32" t="s">
        <v>28</v>
      </c>
      <c r="G126" s="32"/>
      <c r="H126" s="32"/>
      <c r="I126" s="32" t="s">
        <v>28</v>
      </c>
      <c r="J126" s="32" t="s">
        <v>28</v>
      </c>
      <c r="K126" s="32">
        <v>254.3</v>
      </c>
      <c r="L126" s="32">
        <v>1</v>
      </c>
      <c r="M126" s="32" t="s">
        <v>193</v>
      </c>
      <c r="N126" s="32" t="s">
        <v>37</v>
      </c>
      <c r="O126" s="32" t="s">
        <v>31</v>
      </c>
      <c r="P126" s="32" t="s">
        <v>112</v>
      </c>
      <c r="Q126" s="32" t="s">
        <v>133</v>
      </c>
    </row>
    <row r="127" spans="1:17" ht="14.85" customHeight="1" x14ac:dyDescent="0.2">
      <c r="A127" s="29"/>
      <c r="B127" s="30"/>
      <c r="C127" s="30"/>
      <c r="D127" s="31"/>
      <c r="E127" s="31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</row>
    <row r="128" spans="1:17" s="49" customFormat="1" ht="14.85" customHeight="1" x14ac:dyDescent="0.2">
      <c r="A128" s="33" t="s">
        <v>194</v>
      </c>
      <c r="B128" s="46"/>
      <c r="C128" s="46"/>
      <c r="D128" s="47"/>
      <c r="E128" s="47"/>
      <c r="F128" s="48"/>
      <c r="G128" s="48"/>
      <c r="H128" s="36"/>
      <c r="I128" s="36"/>
      <c r="J128" s="36"/>
      <c r="K128" s="48"/>
      <c r="L128" s="48"/>
      <c r="M128" s="48"/>
      <c r="N128" s="48"/>
      <c r="O128" s="48"/>
      <c r="P128" s="48"/>
      <c r="Q128" s="48"/>
    </row>
    <row r="129" spans="1:17" ht="14.85" customHeight="1" x14ac:dyDescent="0.2">
      <c r="A129" s="29" t="s">
        <v>195</v>
      </c>
      <c r="B129" s="30">
        <v>2500</v>
      </c>
      <c r="C129" s="30">
        <f>B129*K129</f>
        <v>1140000</v>
      </c>
      <c r="D129" s="31"/>
      <c r="E129" s="31"/>
      <c r="F129" s="32" t="s">
        <v>28</v>
      </c>
      <c r="G129" s="32"/>
      <c r="H129" s="32"/>
      <c r="I129" s="32" t="s">
        <v>28</v>
      </c>
      <c r="J129" s="32" t="s">
        <v>28</v>
      </c>
      <c r="K129" s="32">
        <v>456</v>
      </c>
      <c r="L129" s="32">
        <v>1</v>
      </c>
      <c r="M129" s="32">
        <v>1346</v>
      </c>
      <c r="N129" s="32" t="s">
        <v>60</v>
      </c>
      <c r="O129" s="32"/>
      <c r="P129" s="32"/>
      <c r="Q129" s="32" t="s">
        <v>120</v>
      </c>
    </row>
    <row r="130" spans="1:17" ht="14.85" customHeight="1" x14ac:dyDescent="0.2">
      <c r="A130" s="29" t="s">
        <v>196</v>
      </c>
      <c r="B130" s="30">
        <v>1200</v>
      </c>
      <c r="C130" s="30">
        <f>B130*K130</f>
        <v>391200</v>
      </c>
      <c r="D130" s="31"/>
      <c r="E130" s="31"/>
      <c r="F130" s="32" t="s">
        <v>28</v>
      </c>
      <c r="G130" s="32" t="s">
        <v>28</v>
      </c>
      <c r="H130" s="32" t="s">
        <v>28</v>
      </c>
      <c r="I130" s="32" t="s">
        <v>28</v>
      </c>
      <c r="J130" s="32" t="s">
        <v>28</v>
      </c>
      <c r="K130" s="32">
        <v>326</v>
      </c>
      <c r="L130" s="32">
        <v>1</v>
      </c>
      <c r="M130" s="32" t="s">
        <v>197</v>
      </c>
      <c r="N130" s="32" t="s">
        <v>60</v>
      </c>
      <c r="O130" s="32"/>
      <c r="P130" s="32"/>
      <c r="Q130" s="32" t="s">
        <v>120</v>
      </c>
    </row>
    <row r="131" spans="1:17" ht="14.85" customHeight="1" x14ac:dyDescent="0.2">
      <c r="A131" s="29" t="s">
        <v>198</v>
      </c>
      <c r="B131" s="30">
        <v>900</v>
      </c>
      <c r="C131" s="30">
        <f>B131*K131</f>
        <v>167400</v>
      </c>
      <c r="D131" s="31"/>
      <c r="E131" s="31"/>
      <c r="F131" s="32" t="s">
        <v>28</v>
      </c>
      <c r="G131" s="32" t="s">
        <v>28</v>
      </c>
      <c r="H131" s="32" t="s">
        <v>28</v>
      </c>
      <c r="I131" s="32" t="s">
        <v>28</v>
      </c>
      <c r="J131" s="32" t="s">
        <v>28</v>
      </c>
      <c r="K131" s="32">
        <v>186</v>
      </c>
      <c r="L131" s="32">
        <v>2</v>
      </c>
      <c r="M131" s="32">
        <v>1930</v>
      </c>
      <c r="N131" s="32" t="s">
        <v>37</v>
      </c>
      <c r="O131" s="32"/>
      <c r="P131" s="32"/>
      <c r="Q131" s="32" t="s">
        <v>133</v>
      </c>
    </row>
    <row r="132" spans="1:17" ht="14.85" customHeight="1" x14ac:dyDescent="0.2">
      <c r="A132" s="29" t="s">
        <v>199</v>
      </c>
      <c r="B132" s="30"/>
      <c r="C132" s="30">
        <f>[1]ANK!B17</f>
        <v>1417.6999999999998</v>
      </c>
      <c r="D132" s="31"/>
      <c r="E132" s="31"/>
      <c r="F132" s="32" t="s">
        <v>28</v>
      </c>
      <c r="G132" s="32" t="s">
        <v>28</v>
      </c>
      <c r="H132" s="32" t="s">
        <v>28</v>
      </c>
      <c r="I132" s="32" t="s">
        <v>28</v>
      </c>
      <c r="J132" s="32" t="s">
        <v>28</v>
      </c>
      <c r="K132" s="32"/>
      <c r="L132" s="32"/>
      <c r="M132" s="32"/>
      <c r="N132" s="32"/>
      <c r="O132" s="32"/>
      <c r="P132" s="32"/>
      <c r="Q132" s="32"/>
    </row>
    <row r="133" spans="1:17" ht="14.85" customHeight="1" x14ac:dyDescent="0.2">
      <c r="A133" s="29"/>
      <c r="B133" s="30"/>
      <c r="C133" s="30"/>
      <c r="D133" s="31"/>
      <c r="E133" s="31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s="28" customFormat="1" ht="14.85" customHeight="1" x14ac:dyDescent="0.2">
      <c r="A134" s="33" t="s">
        <v>200</v>
      </c>
      <c r="B134" s="34"/>
      <c r="C134" s="34"/>
      <c r="D134" s="35"/>
      <c r="E134" s="35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</row>
    <row r="135" spans="1:17" ht="14.85" customHeight="1" x14ac:dyDescent="0.2">
      <c r="A135" s="29" t="s">
        <v>201</v>
      </c>
      <c r="B135" s="30">
        <f>[1]TV!B18</f>
        <v>73869.62</v>
      </c>
      <c r="C135" s="30">
        <f>B135</f>
        <v>73869.62</v>
      </c>
      <c r="D135" s="31"/>
      <c r="E135" s="31"/>
      <c r="F135" s="32"/>
      <c r="G135" s="32"/>
      <c r="H135" s="32"/>
      <c r="I135" s="32" t="s">
        <v>28</v>
      </c>
      <c r="J135" s="32" t="s">
        <v>28</v>
      </c>
      <c r="K135" s="32"/>
      <c r="L135" s="32"/>
      <c r="M135" s="32">
        <v>2008</v>
      </c>
      <c r="N135" s="32"/>
      <c r="O135" s="32"/>
      <c r="P135" s="32"/>
      <c r="Q135" s="32"/>
    </row>
    <row r="136" spans="1:17" ht="14.85" customHeight="1" x14ac:dyDescent="0.2">
      <c r="A136" s="29" t="s">
        <v>202</v>
      </c>
      <c r="B136" s="30">
        <f>[1]TV!B5</f>
        <v>45405.88</v>
      </c>
      <c r="C136" s="30">
        <f>B136</f>
        <v>45405.88</v>
      </c>
      <c r="D136" s="31"/>
      <c r="E136" s="31"/>
      <c r="F136" s="32"/>
      <c r="G136" s="32"/>
      <c r="H136" s="32"/>
      <c r="I136" s="32" t="s">
        <v>28</v>
      </c>
      <c r="J136" s="32" t="s">
        <v>28</v>
      </c>
      <c r="K136" s="32"/>
      <c r="L136" s="32"/>
      <c r="M136" s="32">
        <v>2014</v>
      </c>
      <c r="N136" s="32"/>
      <c r="O136" s="32"/>
      <c r="P136" s="32"/>
      <c r="Q136" s="32"/>
    </row>
    <row r="137" spans="1:17" ht="14.85" customHeight="1" x14ac:dyDescent="0.2">
      <c r="A137" s="29"/>
      <c r="B137" s="30"/>
      <c r="C137" s="30"/>
      <c r="D137" s="31"/>
      <c r="E137" s="31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</row>
    <row r="138" spans="1:17" ht="14.85" customHeight="1" x14ac:dyDescent="0.2">
      <c r="A138" s="33" t="s">
        <v>203</v>
      </c>
      <c r="B138" s="30"/>
      <c r="C138" s="30"/>
      <c r="D138" s="31"/>
      <c r="E138" s="31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</row>
    <row r="139" spans="1:17" ht="14.85" customHeight="1" x14ac:dyDescent="0.2">
      <c r="A139" s="29" t="s">
        <v>204</v>
      </c>
      <c r="B139" s="30">
        <v>50</v>
      </c>
      <c r="C139" s="30">
        <f>K139*B139</f>
        <v>421700</v>
      </c>
      <c r="D139" s="40"/>
      <c r="E139" s="40"/>
      <c r="F139" s="32"/>
      <c r="G139" s="32"/>
      <c r="H139" s="32"/>
      <c r="I139" s="32" t="s">
        <v>28</v>
      </c>
      <c r="J139" s="32" t="s">
        <v>28</v>
      </c>
      <c r="K139" s="32">
        <v>8434</v>
      </c>
      <c r="L139" s="32"/>
      <c r="M139" s="32" t="s">
        <v>205</v>
      </c>
      <c r="N139" s="32"/>
      <c r="O139" s="32"/>
      <c r="P139" s="32"/>
      <c r="Q139" s="32"/>
    </row>
    <row r="140" spans="1:17" ht="14.85" customHeight="1" x14ac:dyDescent="0.2">
      <c r="A140" s="29"/>
      <c r="B140" s="50"/>
      <c r="C140" s="51"/>
      <c r="D140" s="52"/>
      <c r="E140" s="52"/>
      <c r="F140" s="53"/>
      <c r="G140" s="53"/>
      <c r="H140" s="53"/>
      <c r="I140" s="53"/>
      <c r="J140" s="53"/>
      <c r="K140" s="32"/>
      <c r="L140" s="32"/>
      <c r="M140" s="54"/>
      <c r="N140" s="32"/>
      <c r="O140" s="32"/>
      <c r="P140" s="32"/>
      <c r="Q140" s="32"/>
    </row>
    <row r="141" spans="1:17" ht="14.85" customHeight="1" x14ac:dyDescent="0.2">
      <c r="A141" s="55" t="s">
        <v>206</v>
      </c>
      <c r="B141" s="56"/>
      <c r="C141" s="56"/>
      <c r="D141" s="56"/>
      <c r="E141" s="56"/>
      <c r="F141" s="56"/>
      <c r="G141" s="56"/>
      <c r="H141" s="56"/>
      <c r="I141" s="56"/>
      <c r="J141" s="56"/>
      <c r="K141" s="57">
        <v>2108</v>
      </c>
      <c r="L141" s="32"/>
      <c r="M141" s="32" t="s">
        <v>207</v>
      </c>
      <c r="N141" s="32" t="s">
        <v>208</v>
      </c>
      <c r="O141" s="32" t="s">
        <v>83</v>
      </c>
      <c r="P141" s="32"/>
      <c r="Q141" s="32"/>
    </row>
    <row r="142" spans="1:17" ht="14.85" customHeight="1" x14ac:dyDescent="0.2">
      <c r="A142" s="29" t="s">
        <v>209</v>
      </c>
      <c r="B142" s="58">
        <v>1000</v>
      </c>
      <c r="C142" s="58">
        <f>K141*B142</f>
        <v>2108000</v>
      </c>
      <c r="D142" s="59"/>
      <c r="E142" s="59"/>
      <c r="F142" s="60" t="s">
        <v>28</v>
      </c>
      <c r="G142" s="60" t="s">
        <v>28</v>
      </c>
      <c r="H142" s="60" t="s">
        <v>28</v>
      </c>
      <c r="I142" s="60" t="s">
        <v>28</v>
      </c>
      <c r="J142" s="60" t="s">
        <v>28</v>
      </c>
      <c r="K142" s="32"/>
      <c r="L142" s="32"/>
      <c r="M142" s="32"/>
      <c r="N142" s="32"/>
      <c r="O142" s="32"/>
      <c r="P142" s="32"/>
      <c r="Q142" s="32"/>
    </row>
    <row r="143" spans="1:17" ht="14.85" customHeight="1" x14ac:dyDescent="0.2">
      <c r="A143" s="29" t="s">
        <v>210</v>
      </c>
      <c r="B143" s="30"/>
      <c r="C143" s="30">
        <f>[1]KK!D2</f>
        <v>9660.91</v>
      </c>
      <c r="D143" s="31"/>
      <c r="E143" s="31" t="s">
        <v>28</v>
      </c>
      <c r="F143" s="32" t="s">
        <v>28</v>
      </c>
      <c r="G143" s="32" t="s">
        <v>28</v>
      </c>
      <c r="H143" s="32" t="s">
        <v>28</v>
      </c>
      <c r="I143" s="32" t="s">
        <v>28</v>
      </c>
      <c r="J143" s="32" t="s">
        <v>28</v>
      </c>
      <c r="K143" s="32"/>
      <c r="L143" s="32"/>
      <c r="M143" s="54"/>
      <c r="N143" s="32"/>
      <c r="O143" s="32"/>
      <c r="P143" s="32"/>
      <c r="Q143" s="32"/>
    </row>
    <row r="144" spans="1:17" ht="14.85" customHeight="1" x14ac:dyDescent="0.2">
      <c r="A144" s="29" t="s">
        <v>211</v>
      </c>
      <c r="B144" s="30"/>
      <c r="C144" s="30">
        <f>[1]KK!D1</f>
        <v>30652.7</v>
      </c>
      <c r="D144" s="31"/>
      <c r="E144" s="31"/>
      <c r="F144" s="32" t="s">
        <v>28</v>
      </c>
      <c r="G144" s="32" t="s">
        <v>28</v>
      </c>
      <c r="H144" s="32" t="s">
        <v>28</v>
      </c>
      <c r="I144" s="32" t="s">
        <v>28</v>
      </c>
      <c r="J144" s="32" t="s">
        <v>28</v>
      </c>
      <c r="K144" s="32"/>
      <c r="L144" s="32"/>
      <c r="M144" s="54"/>
      <c r="N144" s="32"/>
      <c r="O144" s="32"/>
      <c r="P144" s="32"/>
      <c r="Q144" s="32"/>
    </row>
    <row r="145" spans="1:17" ht="14.85" customHeight="1" x14ac:dyDescent="0.2">
      <c r="A145" s="29"/>
      <c r="B145" s="30"/>
      <c r="C145" s="30"/>
      <c r="D145" s="31"/>
      <c r="E145" s="31"/>
      <c r="F145" s="32"/>
      <c r="G145" s="32"/>
      <c r="H145" s="32"/>
      <c r="I145" s="32"/>
      <c r="J145" s="32"/>
      <c r="K145" s="32"/>
      <c r="L145" s="32"/>
      <c r="M145" s="54"/>
      <c r="N145" s="32"/>
      <c r="O145" s="32"/>
      <c r="P145" s="32"/>
      <c r="Q145" s="32"/>
    </row>
    <row r="146" spans="1:17" ht="14.85" customHeight="1" x14ac:dyDescent="0.2">
      <c r="A146" s="33" t="s">
        <v>212</v>
      </c>
      <c r="B146" s="61"/>
      <c r="C146" s="61"/>
      <c r="D146" s="31"/>
      <c r="E146" s="31"/>
      <c r="F146" s="32"/>
      <c r="G146" s="32"/>
      <c r="H146" s="32"/>
      <c r="I146" s="32"/>
      <c r="J146" s="32"/>
      <c r="K146" s="32">
        <v>552</v>
      </c>
      <c r="L146" s="32"/>
      <c r="M146" s="32" t="s">
        <v>213</v>
      </c>
      <c r="N146" s="32" t="s">
        <v>118</v>
      </c>
      <c r="O146" s="32" t="s">
        <v>83</v>
      </c>
      <c r="P146" s="32"/>
      <c r="Q146" s="32"/>
    </row>
    <row r="147" spans="1:17" ht="14.85" customHeight="1" x14ac:dyDescent="0.2">
      <c r="A147" s="29" t="s">
        <v>214</v>
      </c>
      <c r="B147" s="30"/>
      <c r="C147" s="30">
        <f>[1]LRK!E12</f>
        <v>908</v>
      </c>
      <c r="D147" s="31"/>
      <c r="E147" s="31"/>
      <c r="F147" s="32" t="s">
        <v>28</v>
      </c>
      <c r="G147" s="32" t="s">
        <v>28</v>
      </c>
      <c r="H147" s="32" t="s">
        <v>28</v>
      </c>
      <c r="I147" s="32" t="s">
        <v>28</v>
      </c>
      <c r="J147" s="32" t="s">
        <v>28</v>
      </c>
      <c r="K147" s="32"/>
      <c r="L147" s="32"/>
      <c r="M147" s="54"/>
      <c r="N147" s="32"/>
      <c r="O147" s="32"/>
      <c r="P147" s="32"/>
      <c r="Q147" s="32"/>
    </row>
    <row r="148" spans="1:17" ht="14.85" customHeight="1" x14ac:dyDescent="0.2">
      <c r="A148" s="29" t="s">
        <v>215</v>
      </c>
      <c r="B148" s="30"/>
      <c r="C148" s="30">
        <v>31956</v>
      </c>
      <c r="D148" s="31"/>
      <c r="E148" s="31"/>
      <c r="F148" s="32" t="s">
        <v>28</v>
      </c>
      <c r="G148" s="32" t="s">
        <v>28</v>
      </c>
      <c r="H148" s="32"/>
      <c r="I148" s="32" t="s">
        <v>28</v>
      </c>
      <c r="J148" s="32" t="s">
        <v>28</v>
      </c>
      <c r="K148" s="32"/>
      <c r="L148" s="32"/>
      <c r="M148" s="54"/>
      <c r="N148" s="32"/>
      <c r="O148" s="32"/>
      <c r="P148" s="32"/>
      <c r="Q148" s="32"/>
    </row>
    <row r="149" spans="1:17" ht="14.85" customHeight="1" x14ac:dyDescent="0.2">
      <c r="A149" s="29"/>
      <c r="B149" s="30"/>
      <c r="C149" s="30"/>
      <c r="D149" s="31"/>
      <c r="E149" s="31"/>
      <c r="F149" s="32"/>
      <c r="G149" s="32"/>
      <c r="H149" s="32"/>
      <c r="I149" s="32"/>
      <c r="J149" s="32"/>
      <c r="K149" s="32"/>
      <c r="L149" s="32"/>
      <c r="M149" s="54"/>
      <c r="N149" s="32"/>
      <c r="O149" s="32"/>
      <c r="P149" s="32"/>
      <c r="Q149" s="32"/>
    </row>
    <row r="150" spans="1:17" ht="14.85" customHeight="1" x14ac:dyDescent="0.2">
      <c r="A150" s="33" t="s">
        <v>216</v>
      </c>
      <c r="B150" s="61">
        <v>1000</v>
      </c>
      <c r="C150" s="61">
        <f>K150*B150</f>
        <v>1000000</v>
      </c>
      <c r="D150" s="31"/>
      <c r="E150" s="31"/>
      <c r="F150" s="32" t="s">
        <v>28</v>
      </c>
      <c r="G150" s="32" t="s">
        <v>28</v>
      </c>
      <c r="H150" s="32" t="s">
        <v>28</v>
      </c>
      <c r="I150" s="32" t="s">
        <v>28</v>
      </c>
      <c r="J150" s="32" t="s">
        <v>28</v>
      </c>
      <c r="K150" s="32">
        <v>1000</v>
      </c>
      <c r="L150" s="32"/>
      <c r="M150" s="32" t="s">
        <v>217</v>
      </c>
      <c r="N150" s="32" t="s">
        <v>208</v>
      </c>
      <c r="O150" s="32" t="s">
        <v>83</v>
      </c>
      <c r="P150" s="32"/>
      <c r="Q150" s="32"/>
    </row>
    <row r="151" spans="1:17" ht="14.85" customHeight="1" x14ac:dyDescent="0.2">
      <c r="A151" s="29" t="s">
        <v>218</v>
      </c>
      <c r="B151" s="30"/>
      <c r="C151" s="30">
        <f>[1]KVV!E39</f>
        <v>2000</v>
      </c>
      <c r="D151" s="31"/>
      <c r="E151" s="31" t="s">
        <v>28</v>
      </c>
      <c r="F151" s="32" t="s">
        <v>28</v>
      </c>
      <c r="G151" s="32" t="s">
        <v>28</v>
      </c>
      <c r="H151" s="32" t="s">
        <v>28</v>
      </c>
      <c r="I151" s="32" t="s">
        <v>28</v>
      </c>
      <c r="J151" s="32" t="s">
        <v>28</v>
      </c>
      <c r="K151" s="32"/>
      <c r="L151" s="32"/>
      <c r="M151" s="54"/>
      <c r="N151" s="32"/>
      <c r="O151" s="32"/>
      <c r="P151" s="32"/>
      <c r="Q151" s="32"/>
    </row>
    <row r="152" spans="1:17" ht="14.85" customHeight="1" x14ac:dyDescent="0.2">
      <c r="A152" s="29" t="s">
        <v>219</v>
      </c>
      <c r="B152" s="30"/>
      <c r="C152" s="30">
        <f>[1]KVV!E2</f>
        <v>15514</v>
      </c>
      <c r="D152" s="31"/>
      <c r="E152" s="31"/>
      <c r="F152" s="32" t="s">
        <v>28</v>
      </c>
      <c r="G152" s="32" t="s">
        <v>28</v>
      </c>
      <c r="H152" s="32" t="s">
        <v>28</v>
      </c>
      <c r="I152" s="32" t="s">
        <v>28</v>
      </c>
      <c r="J152" s="32" t="s">
        <v>28</v>
      </c>
      <c r="K152" s="32"/>
      <c r="L152" s="32"/>
      <c r="M152" s="54"/>
      <c r="N152" s="32"/>
      <c r="O152" s="32"/>
      <c r="P152" s="32"/>
      <c r="Q152" s="32"/>
    </row>
    <row r="153" spans="1:17" ht="14.85" customHeight="1" x14ac:dyDescent="0.2">
      <c r="A153" s="29"/>
      <c r="B153" s="30"/>
      <c r="C153" s="30"/>
      <c r="D153" s="31"/>
      <c r="E153" s="31"/>
      <c r="F153" s="32"/>
      <c r="G153" s="32"/>
      <c r="H153" s="32"/>
      <c r="I153" s="32"/>
      <c r="J153" s="32"/>
      <c r="K153" s="32"/>
      <c r="L153" s="32"/>
      <c r="M153" s="54"/>
      <c r="N153" s="32"/>
      <c r="O153" s="32"/>
      <c r="P153" s="32"/>
      <c r="Q153" s="32"/>
    </row>
    <row r="154" spans="1:17" ht="14.85" customHeight="1" x14ac:dyDescent="0.2">
      <c r="A154" s="33" t="s">
        <v>220</v>
      </c>
      <c r="B154" s="61">
        <v>1000</v>
      </c>
      <c r="C154" s="61">
        <f>K154*B154</f>
        <v>994000</v>
      </c>
      <c r="D154" s="31"/>
      <c r="E154" s="31"/>
      <c r="F154" s="32" t="s">
        <v>28</v>
      </c>
      <c r="G154" s="32" t="s">
        <v>28</v>
      </c>
      <c r="H154" s="32" t="s">
        <v>28</v>
      </c>
      <c r="I154" s="32" t="s">
        <v>28</v>
      </c>
      <c r="J154" s="32" t="s">
        <v>28</v>
      </c>
      <c r="K154" s="32">
        <v>994</v>
      </c>
      <c r="L154" s="32"/>
      <c r="M154" s="32" t="s">
        <v>221</v>
      </c>
      <c r="N154" s="32" t="s">
        <v>208</v>
      </c>
      <c r="O154" s="32" t="s">
        <v>83</v>
      </c>
      <c r="P154" s="32"/>
      <c r="Q154" s="32"/>
    </row>
    <row r="155" spans="1:17" ht="14.85" customHeight="1" x14ac:dyDescent="0.2">
      <c r="A155" s="29" t="s">
        <v>222</v>
      </c>
      <c r="B155" s="30"/>
      <c r="C155" s="30">
        <v>63912</v>
      </c>
      <c r="D155" s="31"/>
      <c r="E155" s="31"/>
      <c r="F155" s="32" t="s">
        <v>28</v>
      </c>
      <c r="G155" s="32" t="s">
        <v>28</v>
      </c>
      <c r="H155" s="32"/>
      <c r="I155" s="32" t="s">
        <v>28</v>
      </c>
      <c r="J155" s="32" t="s">
        <v>28</v>
      </c>
      <c r="K155" s="32"/>
      <c r="L155" s="32"/>
      <c r="M155" s="54"/>
      <c r="N155" s="32"/>
      <c r="O155" s="32"/>
      <c r="P155" s="32"/>
      <c r="Q155" s="32"/>
    </row>
    <row r="156" spans="1:17" ht="14.85" customHeight="1" x14ac:dyDescent="0.2">
      <c r="A156" s="29" t="s">
        <v>218</v>
      </c>
      <c r="B156" s="30"/>
      <c r="C156" s="30">
        <f>[1]KRK!C18</f>
        <v>4000</v>
      </c>
      <c r="D156" s="31"/>
      <c r="E156" s="31" t="s">
        <v>28</v>
      </c>
      <c r="F156" s="32" t="s">
        <v>28</v>
      </c>
      <c r="G156" s="32" t="s">
        <v>28</v>
      </c>
      <c r="H156" s="32" t="s">
        <v>28</v>
      </c>
      <c r="I156" s="32" t="s">
        <v>28</v>
      </c>
      <c r="J156" s="32" t="s">
        <v>28</v>
      </c>
      <c r="K156" s="32"/>
      <c r="L156" s="32"/>
      <c r="M156" s="54"/>
      <c r="N156" s="32"/>
      <c r="O156" s="32"/>
      <c r="P156" s="32"/>
      <c r="Q156" s="32"/>
    </row>
    <row r="157" spans="1:17" ht="14.85" customHeight="1" x14ac:dyDescent="0.2">
      <c r="A157" s="29" t="s">
        <v>223</v>
      </c>
      <c r="B157" s="30"/>
      <c r="C157" s="30">
        <f>[1]KRK!E16</f>
        <v>568.79999999999995</v>
      </c>
      <c r="D157" s="31"/>
      <c r="E157" s="31"/>
      <c r="F157" s="32" t="s">
        <v>28</v>
      </c>
      <c r="G157" s="32" t="s">
        <v>28</v>
      </c>
      <c r="H157" s="32"/>
      <c r="I157" s="32" t="s">
        <v>28</v>
      </c>
      <c r="J157" s="32" t="s">
        <v>28</v>
      </c>
      <c r="K157" s="32"/>
      <c r="L157" s="32"/>
      <c r="M157" s="54"/>
      <c r="N157" s="32"/>
      <c r="O157" s="32"/>
      <c r="P157" s="32"/>
      <c r="Q157" s="32"/>
    </row>
    <row r="158" spans="1:17" ht="14.85" customHeight="1" x14ac:dyDescent="0.2">
      <c r="A158" s="29"/>
      <c r="B158" s="30"/>
      <c r="C158" s="30"/>
      <c r="D158" s="31"/>
      <c r="E158" s="31"/>
      <c r="F158" s="32"/>
      <c r="G158" s="32"/>
      <c r="H158" s="32"/>
      <c r="I158" s="32"/>
      <c r="J158" s="32"/>
      <c r="K158" s="32"/>
      <c r="L158" s="32"/>
      <c r="M158" s="54"/>
      <c r="N158" s="32"/>
      <c r="O158" s="32"/>
      <c r="P158" s="32"/>
      <c r="Q158" s="32"/>
    </row>
    <row r="159" spans="1:17" ht="14.85" customHeight="1" x14ac:dyDescent="0.2">
      <c r="A159" s="33" t="s">
        <v>224</v>
      </c>
      <c r="B159" s="61">
        <v>1000</v>
      </c>
      <c r="C159" s="61">
        <f>K159*B159</f>
        <v>421000</v>
      </c>
      <c r="D159" s="31"/>
      <c r="E159" s="31"/>
      <c r="F159" s="32" t="s">
        <v>28</v>
      </c>
      <c r="G159" s="32" t="s">
        <v>28</v>
      </c>
      <c r="H159" s="32" t="s">
        <v>28</v>
      </c>
      <c r="I159" s="32" t="s">
        <v>28</v>
      </c>
      <c r="J159" s="32" t="s">
        <v>28</v>
      </c>
      <c r="K159" s="32">
        <v>421</v>
      </c>
      <c r="L159" s="32"/>
      <c r="M159" s="32" t="s">
        <v>225</v>
      </c>
      <c r="N159" s="32" t="s">
        <v>118</v>
      </c>
      <c r="O159" s="32" t="s">
        <v>83</v>
      </c>
      <c r="P159" s="32"/>
      <c r="Q159" s="32"/>
    </row>
    <row r="160" spans="1:17" ht="14.85" customHeight="1" x14ac:dyDescent="0.2">
      <c r="A160" s="29" t="s">
        <v>226</v>
      </c>
      <c r="B160" s="30"/>
      <c r="C160" s="30">
        <f>[1]KKI!H1</f>
        <v>10268.369999999999</v>
      </c>
      <c r="D160" s="31"/>
      <c r="E160" s="31"/>
      <c r="F160" s="32" t="s">
        <v>28</v>
      </c>
      <c r="G160" s="32" t="s">
        <v>28</v>
      </c>
      <c r="H160" s="32" t="s">
        <v>28</v>
      </c>
      <c r="I160" s="32" t="s">
        <v>28</v>
      </c>
      <c r="J160" s="32" t="s">
        <v>28</v>
      </c>
      <c r="K160" s="32"/>
      <c r="L160" s="32"/>
      <c r="M160" s="54"/>
      <c r="N160" s="32"/>
      <c r="O160" s="32"/>
      <c r="P160" s="32"/>
      <c r="Q160" s="32"/>
    </row>
    <row r="161" spans="1:17" ht="14.85" customHeight="1" x14ac:dyDescent="0.2">
      <c r="A161" s="29"/>
      <c r="B161" s="30"/>
      <c r="C161" s="62"/>
      <c r="D161" s="40"/>
      <c r="E161" s="40"/>
      <c r="F161" s="32"/>
      <c r="G161" s="32"/>
      <c r="H161" s="32"/>
      <c r="I161" s="32"/>
      <c r="J161" s="32"/>
      <c r="K161" s="32"/>
      <c r="L161" s="32"/>
      <c r="M161" s="54"/>
      <c r="N161" s="32"/>
      <c r="O161" s="32"/>
      <c r="P161" s="32"/>
      <c r="Q161" s="32"/>
    </row>
    <row r="162" spans="1:17" ht="14.85" customHeight="1" x14ac:dyDescent="0.2">
      <c r="A162" s="33" t="s">
        <v>227</v>
      </c>
      <c r="B162" s="30">
        <v>1000</v>
      </c>
      <c r="C162" s="30">
        <f>K162*B162</f>
        <v>579000</v>
      </c>
      <c r="D162" s="31"/>
      <c r="E162" s="31"/>
      <c r="F162" s="32" t="s">
        <v>28</v>
      </c>
      <c r="G162" s="32" t="s">
        <v>28</v>
      </c>
      <c r="H162" s="32" t="s">
        <v>28</v>
      </c>
      <c r="I162" s="32" t="s">
        <v>28</v>
      </c>
      <c r="J162" s="32" t="s">
        <v>28</v>
      </c>
      <c r="K162" s="32">
        <v>579</v>
      </c>
      <c r="L162" s="32"/>
      <c r="M162" s="32" t="s">
        <v>213</v>
      </c>
      <c r="N162" s="32" t="s">
        <v>118</v>
      </c>
      <c r="O162" s="32" t="s">
        <v>83</v>
      </c>
      <c r="P162" s="32"/>
      <c r="Q162" s="32"/>
    </row>
    <row r="163" spans="1:17" ht="14.85" customHeight="1" x14ac:dyDescent="0.2">
      <c r="A163" s="33"/>
      <c r="B163" s="30"/>
      <c r="C163" s="30"/>
      <c r="D163" s="31"/>
      <c r="E163" s="31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</row>
    <row r="164" spans="1:17" ht="14.85" customHeight="1" x14ac:dyDescent="0.2">
      <c r="A164" s="33" t="s">
        <v>228</v>
      </c>
      <c r="B164" s="30">
        <v>800</v>
      </c>
      <c r="C164" s="30">
        <f>K164*B164</f>
        <v>219200</v>
      </c>
      <c r="D164" s="31"/>
      <c r="E164" s="31"/>
      <c r="F164" s="32" t="s">
        <v>28</v>
      </c>
      <c r="G164" s="32" t="s">
        <v>28</v>
      </c>
      <c r="H164" s="32" t="s">
        <v>28</v>
      </c>
      <c r="I164" s="32" t="s">
        <v>28</v>
      </c>
      <c r="J164" s="32" t="s">
        <v>28</v>
      </c>
      <c r="K164" s="32">
        <v>274</v>
      </c>
      <c r="L164" s="32"/>
      <c r="M164" s="32" t="s">
        <v>229</v>
      </c>
      <c r="N164" s="32" t="s">
        <v>118</v>
      </c>
      <c r="O164" s="32" t="s">
        <v>230</v>
      </c>
      <c r="P164" s="32"/>
      <c r="Q164" s="32"/>
    </row>
    <row r="165" spans="1:17" ht="14.85" customHeight="1" x14ac:dyDescent="0.2">
      <c r="A165" s="29"/>
      <c r="B165" s="30"/>
      <c r="C165" s="62"/>
      <c r="D165" s="40"/>
      <c r="E165" s="40"/>
      <c r="F165" s="32"/>
      <c r="G165" s="32"/>
      <c r="H165" s="32"/>
      <c r="I165" s="32"/>
      <c r="J165" s="32"/>
      <c r="K165" s="32"/>
      <c r="L165" s="32"/>
      <c r="M165" s="54"/>
      <c r="N165" s="32"/>
      <c r="O165" s="32"/>
      <c r="P165" s="32"/>
      <c r="Q165" s="32"/>
    </row>
    <row r="166" spans="1:17" ht="14.85" customHeight="1" x14ac:dyDescent="0.2">
      <c r="A166" s="33" t="s">
        <v>231</v>
      </c>
      <c r="B166" s="30">
        <v>1000</v>
      </c>
      <c r="C166" s="30">
        <f>K166*B166</f>
        <v>854000</v>
      </c>
      <c r="D166" s="31"/>
      <c r="E166" s="31"/>
      <c r="F166" s="32" t="s">
        <v>28</v>
      </c>
      <c r="G166" s="32" t="s">
        <v>28</v>
      </c>
      <c r="H166" s="32" t="s">
        <v>28</v>
      </c>
      <c r="I166" s="32" t="s">
        <v>28</v>
      </c>
      <c r="J166" s="32" t="s">
        <v>28</v>
      </c>
      <c r="K166" s="32">
        <v>854</v>
      </c>
      <c r="L166" s="32">
        <v>1</v>
      </c>
      <c r="M166" s="32" t="s">
        <v>232</v>
      </c>
      <c r="N166" s="32" t="s">
        <v>118</v>
      </c>
      <c r="O166" s="32" t="s">
        <v>233</v>
      </c>
      <c r="P166" s="32"/>
      <c r="Q166" s="32" t="s">
        <v>234</v>
      </c>
    </row>
    <row r="167" spans="1:17" ht="14.85" customHeight="1" x14ac:dyDescent="0.2">
      <c r="A167" s="29" t="s">
        <v>235</v>
      </c>
      <c r="B167" s="30"/>
      <c r="C167" s="30">
        <f>[1]Martna!D24+[1]Martna!D25+[1]Martna!D21</f>
        <v>1552.97</v>
      </c>
      <c r="D167" s="31"/>
      <c r="E167" s="31"/>
      <c r="F167" s="32" t="s">
        <v>28</v>
      </c>
      <c r="G167" s="32" t="s">
        <v>28</v>
      </c>
      <c r="H167" s="32" t="s">
        <v>28</v>
      </c>
      <c r="I167" s="32" t="s">
        <v>28</v>
      </c>
      <c r="J167" s="32" t="s">
        <v>28</v>
      </c>
      <c r="K167" s="32"/>
      <c r="L167" s="32"/>
      <c r="M167" s="54"/>
      <c r="N167" s="32"/>
      <c r="O167" s="32"/>
      <c r="P167" s="32"/>
      <c r="Q167" s="32"/>
    </row>
    <row r="168" spans="1:17" ht="14.85" customHeight="1" x14ac:dyDescent="0.2">
      <c r="A168" s="29" t="s">
        <v>236</v>
      </c>
      <c r="B168" s="30"/>
      <c r="C168" s="30">
        <f>[1]Martna!D30</f>
        <v>43179</v>
      </c>
      <c r="D168" s="31"/>
      <c r="E168" s="31"/>
      <c r="F168" s="32"/>
      <c r="G168" s="32"/>
      <c r="H168" s="32"/>
      <c r="I168" s="32"/>
      <c r="J168" s="32"/>
      <c r="K168" s="32"/>
      <c r="L168" s="32"/>
      <c r="M168" s="54"/>
      <c r="N168" s="32"/>
      <c r="O168" s="32"/>
      <c r="P168" s="32"/>
      <c r="Q168" s="32"/>
    </row>
    <row r="169" spans="1:17" ht="14.85" customHeight="1" x14ac:dyDescent="0.2">
      <c r="A169" s="33" t="s">
        <v>237</v>
      </c>
      <c r="B169" s="30">
        <v>1000</v>
      </c>
      <c r="C169" s="30">
        <f>K169*B169</f>
        <v>1217000</v>
      </c>
      <c r="D169" s="31"/>
      <c r="E169" s="31"/>
      <c r="F169" s="32" t="s">
        <v>28</v>
      </c>
      <c r="G169" s="32" t="s">
        <v>28</v>
      </c>
      <c r="H169" s="32" t="s">
        <v>28</v>
      </c>
      <c r="I169" s="32" t="s">
        <v>28</v>
      </c>
      <c r="J169" s="32" t="s">
        <v>28</v>
      </c>
      <c r="K169" s="32">
        <v>1217</v>
      </c>
      <c r="L169" s="32">
        <v>3</v>
      </c>
      <c r="M169" s="32" t="s">
        <v>238</v>
      </c>
      <c r="N169" s="32" t="s">
        <v>208</v>
      </c>
      <c r="O169" s="32" t="s">
        <v>233</v>
      </c>
      <c r="P169" s="32"/>
      <c r="Q169" s="32" t="s">
        <v>239</v>
      </c>
    </row>
    <row r="170" spans="1:17" ht="14.85" customHeight="1" x14ac:dyDescent="0.2">
      <c r="A170" s="29" t="s">
        <v>240</v>
      </c>
      <c r="B170" s="30"/>
      <c r="C170" s="30">
        <f>[1]Martna!D44</f>
        <v>413</v>
      </c>
      <c r="D170" s="31"/>
      <c r="E170" s="31"/>
      <c r="F170" s="32" t="s">
        <v>28</v>
      </c>
      <c r="G170" s="32" t="s">
        <v>28</v>
      </c>
      <c r="H170" s="32" t="s">
        <v>28</v>
      </c>
      <c r="I170" s="32" t="s">
        <v>28</v>
      </c>
      <c r="J170" s="32" t="s">
        <v>28</v>
      </c>
      <c r="K170" s="32"/>
      <c r="L170" s="32"/>
      <c r="M170" s="54"/>
      <c r="N170" s="32"/>
      <c r="O170" s="32"/>
      <c r="P170" s="32"/>
      <c r="Q170" s="32"/>
    </row>
    <row r="171" spans="1:17" ht="14.85" customHeight="1" x14ac:dyDescent="0.2">
      <c r="A171" s="33" t="s">
        <v>241</v>
      </c>
      <c r="B171" s="30">
        <v>1000</v>
      </c>
      <c r="C171" s="30">
        <f>K171*B171</f>
        <v>968000</v>
      </c>
      <c r="D171" s="31"/>
      <c r="E171" s="31"/>
      <c r="F171" s="32" t="s">
        <v>28</v>
      </c>
      <c r="G171" s="32" t="s">
        <v>28</v>
      </c>
      <c r="H171" s="32" t="s">
        <v>28</v>
      </c>
      <c r="I171" s="32" t="s">
        <v>28</v>
      </c>
      <c r="J171" s="32" t="s">
        <v>28</v>
      </c>
      <c r="K171" s="32">
        <v>968</v>
      </c>
      <c r="L171" s="32">
        <v>3</v>
      </c>
      <c r="M171" s="32" t="s">
        <v>242</v>
      </c>
      <c r="N171" s="32" t="s">
        <v>208</v>
      </c>
      <c r="O171" s="32" t="s">
        <v>233</v>
      </c>
      <c r="P171" s="32"/>
      <c r="Q171" s="32" t="s">
        <v>138</v>
      </c>
    </row>
    <row r="172" spans="1:17" ht="14.85" customHeight="1" x14ac:dyDescent="0.2">
      <c r="A172" s="29" t="s">
        <v>243</v>
      </c>
      <c r="B172" s="30"/>
      <c r="C172" s="30">
        <f>[1]Martna!D40</f>
        <v>5367</v>
      </c>
      <c r="D172" s="31"/>
      <c r="E172" s="31"/>
      <c r="F172" s="32" t="s">
        <v>28</v>
      </c>
      <c r="G172" s="32" t="s">
        <v>28</v>
      </c>
      <c r="H172" s="32" t="s">
        <v>28</v>
      </c>
      <c r="I172" s="32" t="s">
        <v>28</v>
      </c>
      <c r="J172" s="32" t="s">
        <v>28</v>
      </c>
      <c r="K172" s="32"/>
      <c r="L172" s="32"/>
      <c r="M172" s="54"/>
      <c r="N172" s="32"/>
      <c r="O172" s="32"/>
      <c r="P172" s="32"/>
      <c r="Q172" s="32"/>
    </row>
    <row r="173" spans="1:17" ht="14.85" customHeight="1" x14ac:dyDescent="0.2">
      <c r="A173" s="33" t="s">
        <v>244</v>
      </c>
      <c r="B173" s="30">
        <v>1000</v>
      </c>
      <c r="C173" s="30">
        <f>K173*B173</f>
        <v>1839000</v>
      </c>
      <c r="D173" s="31"/>
      <c r="E173" s="31"/>
      <c r="F173" s="32" t="s">
        <v>28</v>
      </c>
      <c r="G173" s="32" t="s">
        <v>28</v>
      </c>
      <c r="H173" s="32" t="s">
        <v>28</v>
      </c>
      <c r="I173" s="32" t="s">
        <v>28</v>
      </c>
      <c r="J173" s="32" t="s">
        <v>28</v>
      </c>
      <c r="K173" s="32">
        <v>1839</v>
      </c>
      <c r="L173" s="32">
        <v>2</v>
      </c>
      <c r="M173" s="32">
        <v>1985</v>
      </c>
      <c r="N173" s="32" t="s">
        <v>118</v>
      </c>
      <c r="O173" s="32" t="s">
        <v>83</v>
      </c>
      <c r="P173" s="32"/>
      <c r="Q173" s="32" t="s">
        <v>245</v>
      </c>
    </row>
    <row r="174" spans="1:17" ht="14.85" customHeight="1" x14ac:dyDescent="0.2">
      <c r="A174" s="29" t="s">
        <v>246</v>
      </c>
      <c r="B174" s="30"/>
      <c r="C174" s="30">
        <f>[1]Martna!D27</f>
        <v>697</v>
      </c>
      <c r="D174" s="31"/>
      <c r="E174" s="31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</row>
    <row r="175" spans="1:17" ht="14.85" customHeight="1" x14ac:dyDescent="0.2">
      <c r="A175" s="29" t="s">
        <v>236</v>
      </c>
      <c r="B175" s="30"/>
      <c r="C175" s="30">
        <f>[1]Martna!D29</f>
        <v>29265</v>
      </c>
      <c r="D175" s="31"/>
      <c r="E175" s="31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</row>
    <row r="176" spans="1:17" ht="14.85" customHeight="1" x14ac:dyDescent="0.2">
      <c r="A176" s="33" t="s">
        <v>247</v>
      </c>
      <c r="B176" s="30">
        <v>1000</v>
      </c>
      <c r="C176" s="30">
        <f>K176*B176</f>
        <v>738000</v>
      </c>
      <c r="D176" s="31"/>
      <c r="E176" s="31"/>
      <c r="F176" s="32" t="s">
        <v>28</v>
      </c>
      <c r="G176" s="32" t="s">
        <v>28</v>
      </c>
      <c r="H176" s="32" t="s">
        <v>28</v>
      </c>
      <c r="I176" s="32" t="s">
        <v>28</v>
      </c>
      <c r="J176" s="32" t="s">
        <v>28</v>
      </c>
      <c r="K176" s="32">
        <v>738</v>
      </c>
      <c r="L176" s="32">
        <v>2</v>
      </c>
      <c r="M176" s="32">
        <v>1986</v>
      </c>
      <c r="N176" s="32" t="s">
        <v>118</v>
      </c>
      <c r="O176" s="63" t="s">
        <v>248</v>
      </c>
      <c r="P176" s="32"/>
      <c r="Q176" s="32" t="s">
        <v>245</v>
      </c>
    </row>
    <row r="177" spans="1:17" ht="14.85" customHeight="1" x14ac:dyDescent="0.2">
      <c r="A177" s="29"/>
      <c r="B177" s="30"/>
      <c r="C177" s="30"/>
      <c r="D177" s="40"/>
      <c r="E177" s="40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</row>
    <row r="178" spans="1:17" ht="14.85" customHeight="1" x14ac:dyDescent="0.2">
      <c r="A178" s="33" t="s">
        <v>249</v>
      </c>
      <c r="B178" s="30">
        <v>900</v>
      </c>
      <c r="C178" s="30">
        <f>K178*B178</f>
        <v>1143900</v>
      </c>
      <c r="D178" s="31"/>
      <c r="E178" s="31"/>
      <c r="F178" s="32" t="s">
        <v>28</v>
      </c>
      <c r="G178" s="32" t="s">
        <v>28</v>
      </c>
      <c r="H178" s="32" t="s">
        <v>28</v>
      </c>
      <c r="I178" s="32" t="s">
        <v>28</v>
      </c>
      <c r="J178" s="32" t="s">
        <v>28</v>
      </c>
      <c r="K178" s="32">
        <v>1271</v>
      </c>
      <c r="L178" s="32">
        <v>2</v>
      </c>
      <c r="M178" s="32" t="s">
        <v>250</v>
      </c>
      <c r="N178" s="32" t="s">
        <v>208</v>
      </c>
      <c r="O178" s="32" t="s">
        <v>83</v>
      </c>
      <c r="P178" s="32"/>
      <c r="Q178" s="32" t="s">
        <v>245</v>
      </c>
    </row>
    <row r="179" spans="1:17" ht="14.85" customHeight="1" x14ac:dyDescent="0.2">
      <c r="A179" s="29"/>
      <c r="B179" s="30"/>
      <c r="C179" s="30"/>
      <c r="D179" s="40"/>
      <c r="E179" s="40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</row>
    <row r="180" spans="1:17" ht="14.85" customHeight="1" x14ac:dyDescent="0.2">
      <c r="A180" s="33" t="s">
        <v>251</v>
      </c>
      <c r="B180" s="30">
        <v>900</v>
      </c>
      <c r="C180" s="30">
        <f>K180*B180</f>
        <v>922500</v>
      </c>
      <c r="D180" s="31"/>
      <c r="E180" s="31"/>
      <c r="F180" s="32" t="s">
        <v>28</v>
      </c>
      <c r="G180" s="32" t="s">
        <v>28</v>
      </c>
      <c r="H180" s="32" t="s">
        <v>28</v>
      </c>
      <c r="I180" s="32" t="s">
        <v>28</v>
      </c>
      <c r="J180" s="32" t="s">
        <v>28</v>
      </c>
      <c r="K180" s="32">
        <v>1025</v>
      </c>
      <c r="L180" s="32">
        <v>2</v>
      </c>
      <c r="M180" s="32">
        <v>1967</v>
      </c>
      <c r="N180" s="32" t="s">
        <v>208</v>
      </c>
      <c r="O180" s="32" t="s">
        <v>83</v>
      </c>
      <c r="P180" s="32"/>
      <c r="Q180" s="32" t="s">
        <v>245</v>
      </c>
    </row>
    <row r="181" spans="1:17" ht="14.85" customHeight="1" x14ac:dyDescent="0.2">
      <c r="A181" s="29"/>
      <c r="B181" s="30"/>
      <c r="C181" s="30"/>
      <c r="D181" s="31"/>
      <c r="E181" s="31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</row>
    <row r="182" spans="1:17" ht="14.85" customHeight="1" x14ac:dyDescent="0.2">
      <c r="A182" s="33" t="s">
        <v>252</v>
      </c>
      <c r="B182" s="30">
        <v>900</v>
      </c>
      <c r="C182" s="30">
        <f>K182*B182</f>
        <v>763200</v>
      </c>
      <c r="D182" s="31"/>
      <c r="E182" s="31"/>
      <c r="F182" s="32" t="s">
        <v>28</v>
      </c>
      <c r="G182" s="32" t="s">
        <v>28</v>
      </c>
      <c r="H182" s="32" t="s">
        <v>28</v>
      </c>
      <c r="I182" s="32" t="s">
        <v>28</v>
      </c>
      <c r="J182" s="32" t="s">
        <v>28</v>
      </c>
      <c r="K182" s="32">
        <v>848</v>
      </c>
      <c r="L182" s="32">
        <v>2</v>
      </c>
      <c r="M182" s="32">
        <v>1985</v>
      </c>
      <c r="N182" s="32" t="s">
        <v>118</v>
      </c>
      <c r="O182" s="32" t="s">
        <v>83</v>
      </c>
      <c r="P182" s="32"/>
      <c r="Q182" s="32" t="s">
        <v>245</v>
      </c>
    </row>
    <row r="183" spans="1:17" ht="14.85" customHeight="1" x14ac:dyDescent="0.2">
      <c r="A183" s="64"/>
      <c r="B183" s="30"/>
      <c r="C183" s="30"/>
      <c r="D183" s="31"/>
      <c r="E183" s="31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</row>
    <row r="184" spans="1:17" ht="14.85" customHeight="1" x14ac:dyDescent="0.2">
      <c r="A184" s="65" t="s">
        <v>253</v>
      </c>
      <c r="B184" s="66"/>
      <c r="C184" s="30"/>
      <c r="D184" s="31"/>
      <c r="E184" s="31"/>
      <c r="F184" s="32"/>
      <c r="G184" s="32"/>
      <c r="H184" s="32"/>
      <c r="I184" s="32"/>
      <c r="J184" s="32"/>
      <c r="K184" s="32">
        <v>338</v>
      </c>
      <c r="L184" s="32">
        <v>1</v>
      </c>
      <c r="M184" s="32">
        <v>2011</v>
      </c>
      <c r="N184" s="32" t="s">
        <v>208</v>
      </c>
      <c r="O184" s="32" t="s">
        <v>31</v>
      </c>
      <c r="P184" s="32"/>
      <c r="Q184" s="32" t="s">
        <v>245</v>
      </c>
    </row>
    <row r="185" spans="1:17" ht="14.85" customHeight="1" x14ac:dyDescent="0.2">
      <c r="A185" s="56" t="s">
        <v>254</v>
      </c>
      <c r="B185" s="66">
        <v>900</v>
      </c>
      <c r="C185" s="30">
        <f>K184*B185</f>
        <v>304200</v>
      </c>
      <c r="D185" s="31"/>
      <c r="E185" s="31"/>
      <c r="F185" s="32" t="s">
        <v>28</v>
      </c>
      <c r="G185" s="32" t="s">
        <v>28</v>
      </c>
      <c r="H185" s="32" t="s">
        <v>28</v>
      </c>
      <c r="I185" s="32" t="s">
        <v>28</v>
      </c>
      <c r="J185" s="32" t="s">
        <v>28</v>
      </c>
      <c r="K185" s="32"/>
      <c r="L185" s="32"/>
      <c r="M185" s="32"/>
      <c r="N185" s="32"/>
      <c r="O185" s="32"/>
      <c r="P185" s="32"/>
      <c r="Q185" s="32"/>
    </row>
    <row r="186" spans="1:17" ht="14.85" customHeight="1" x14ac:dyDescent="0.2">
      <c r="A186" s="67"/>
      <c r="B186" s="68"/>
      <c r="C186" s="62"/>
      <c r="D186" s="31"/>
      <c r="E186" s="31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</row>
    <row r="187" spans="1:17" ht="14.85" customHeight="1" x14ac:dyDescent="0.2">
      <c r="A187" s="65" t="s">
        <v>255</v>
      </c>
      <c r="B187" s="66"/>
      <c r="C187" s="30">
        <v>34300</v>
      </c>
      <c r="D187" s="31"/>
      <c r="E187" s="31"/>
      <c r="F187" s="32" t="s">
        <v>28</v>
      </c>
      <c r="G187" s="32"/>
      <c r="H187" s="32"/>
      <c r="I187" s="32" t="s">
        <v>28</v>
      </c>
      <c r="J187" s="32" t="s">
        <v>28</v>
      </c>
      <c r="K187" s="32">
        <v>49</v>
      </c>
      <c r="L187" s="32">
        <v>1</v>
      </c>
      <c r="M187" s="32">
        <v>2009</v>
      </c>
      <c r="N187" s="32" t="s">
        <v>118</v>
      </c>
      <c r="O187" s="32" t="s">
        <v>31</v>
      </c>
      <c r="P187" s="32"/>
      <c r="Q187" s="32" t="s">
        <v>245</v>
      </c>
    </row>
    <row r="188" spans="1:17" ht="14.85" customHeight="1" x14ac:dyDescent="0.2">
      <c r="A188" s="56"/>
      <c r="B188" s="66"/>
      <c r="C188" s="30"/>
      <c r="D188" s="31"/>
      <c r="E188" s="31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</row>
    <row r="189" spans="1:17" ht="14.85" customHeight="1" x14ac:dyDescent="0.2">
      <c r="A189" s="65" t="s">
        <v>256</v>
      </c>
      <c r="B189" s="66"/>
      <c r="C189" s="30">
        <v>112000</v>
      </c>
      <c r="D189" s="31"/>
      <c r="E189" s="31"/>
      <c r="F189" s="32" t="s">
        <v>28</v>
      </c>
      <c r="G189" s="32"/>
      <c r="H189" s="32"/>
      <c r="I189" s="32" t="s">
        <v>28</v>
      </c>
      <c r="J189" s="32" t="s">
        <v>28</v>
      </c>
      <c r="K189" s="32">
        <v>265</v>
      </c>
      <c r="L189" s="32">
        <v>1</v>
      </c>
      <c r="M189" s="32">
        <v>1980</v>
      </c>
      <c r="N189" s="32" t="s">
        <v>118</v>
      </c>
      <c r="O189" s="32" t="s">
        <v>83</v>
      </c>
      <c r="P189" s="32"/>
      <c r="Q189" s="32" t="s">
        <v>257</v>
      </c>
    </row>
    <row r="190" spans="1:17" ht="14.85" customHeight="1" x14ac:dyDescent="0.2">
      <c r="A190" s="56"/>
      <c r="B190" s="66"/>
      <c r="C190" s="30"/>
      <c r="D190" s="31"/>
      <c r="E190" s="31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</row>
    <row r="191" spans="1:17" ht="14.85" customHeight="1" x14ac:dyDescent="0.2">
      <c r="A191" s="65" t="s">
        <v>258</v>
      </c>
      <c r="B191" s="66">
        <v>1000</v>
      </c>
      <c r="C191" s="30">
        <f>K191*B191</f>
        <v>287000</v>
      </c>
      <c r="D191" s="31"/>
      <c r="E191" s="31"/>
      <c r="F191" s="32" t="s">
        <v>28</v>
      </c>
      <c r="G191" s="32"/>
      <c r="H191" s="32"/>
      <c r="I191" s="32" t="s">
        <v>28</v>
      </c>
      <c r="J191" s="32" t="s">
        <v>28</v>
      </c>
      <c r="K191" s="32">
        <v>287</v>
      </c>
      <c r="L191" s="32">
        <v>1</v>
      </c>
      <c r="M191" s="32">
        <v>2006</v>
      </c>
      <c r="N191" s="32" t="s">
        <v>118</v>
      </c>
      <c r="O191" s="32" t="s">
        <v>31</v>
      </c>
      <c r="P191" s="32"/>
      <c r="Q191" s="32" t="s">
        <v>245</v>
      </c>
    </row>
    <row r="192" spans="1:17" ht="14.85" customHeight="1" x14ac:dyDescent="0.2">
      <c r="A192" s="56"/>
      <c r="B192" s="66"/>
      <c r="C192" s="30"/>
      <c r="D192" s="31"/>
      <c r="E192" s="31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</row>
    <row r="193" spans="1:17" ht="14.85" customHeight="1" x14ac:dyDescent="0.2">
      <c r="A193" s="65" t="s">
        <v>259</v>
      </c>
      <c r="B193" s="66"/>
      <c r="C193" s="30">
        <v>3603</v>
      </c>
      <c r="D193" s="31"/>
      <c r="E193" s="31"/>
      <c r="F193" s="32" t="s">
        <v>28</v>
      </c>
      <c r="G193" s="32"/>
      <c r="H193" s="32"/>
      <c r="I193" s="32" t="s">
        <v>28</v>
      </c>
      <c r="J193" s="32" t="s">
        <v>28</v>
      </c>
      <c r="K193" s="32">
        <v>6</v>
      </c>
      <c r="L193" s="32"/>
      <c r="M193" s="32">
        <v>2003</v>
      </c>
      <c r="N193" s="32"/>
      <c r="O193" s="32" t="s">
        <v>260</v>
      </c>
      <c r="P193" s="32"/>
      <c r="Q193" s="32"/>
    </row>
    <row r="194" spans="1:17" ht="14.85" customHeight="1" x14ac:dyDescent="0.2">
      <c r="A194" s="56"/>
      <c r="B194" s="66"/>
      <c r="C194" s="30"/>
      <c r="D194" s="31"/>
      <c r="E194" s="31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ht="14.85" customHeight="1" x14ac:dyDescent="0.2">
      <c r="A195" s="65" t="s">
        <v>261</v>
      </c>
      <c r="B195" s="66"/>
      <c r="C195" s="30">
        <v>56000</v>
      </c>
      <c r="D195" s="31"/>
      <c r="E195" s="31"/>
      <c r="F195" s="32" t="s">
        <v>28</v>
      </c>
      <c r="G195" s="32"/>
      <c r="H195" s="32"/>
      <c r="I195" s="32" t="s">
        <v>28</v>
      </c>
      <c r="J195" s="32" t="s">
        <v>28</v>
      </c>
      <c r="K195" s="32">
        <v>80</v>
      </c>
      <c r="L195" s="32">
        <v>1</v>
      </c>
      <c r="M195" s="32">
        <v>1974</v>
      </c>
      <c r="N195" s="32" t="s">
        <v>118</v>
      </c>
      <c r="O195" s="32" t="s">
        <v>31</v>
      </c>
      <c r="P195" s="32"/>
      <c r="Q195" s="32" t="s">
        <v>138</v>
      </c>
    </row>
    <row r="196" spans="1:17" ht="14.85" customHeight="1" x14ac:dyDescent="0.2">
      <c r="A196" s="56"/>
      <c r="B196" s="66"/>
      <c r="C196" s="62"/>
      <c r="D196" s="40"/>
      <c r="E196" s="40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</row>
    <row r="197" spans="1:17" ht="14.85" customHeight="1" x14ac:dyDescent="0.2">
      <c r="A197" s="65" t="s">
        <v>262</v>
      </c>
      <c r="B197" s="66"/>
      <c r="C197" s="30">
        <v>11200</v>
      </c>
      <c r="D197" s="31"/>
      <c r="E197" s="31"/>
      <c r="F197" s="32" t="s">
        <v>28</v>
      </c>
      <c r="G197" s="32"/>
      <c r="H197" s="32"/>
      <c r="I197" s="32" t="s">
        <v>28</v>
      </c>
      <c r="J197" s="32" t="s">
        <v>28</v>
      </c>
      <c r="K197" s="32">
        <v>16</v>
      </c>
      <c r="L197" s="32">
        <v>1</v>
      </c>
      <c r="M197" s="32">
        <v>1977</v>
      </c>
      <c r="N197" s="32" t="s">
        <v>118</v>
      </c>
      <c r="O197" s="32" t="s">
        <v>31</v>
      </c>
      <c r="P197" s="32"/>
      <c r="Q197" s="32" t="s">
        <v>138</v>
      </c>
    </row>
    <row r="198" spans="1:17" ht="14.85" customHeight="1" x14ac:dyDescent="0.2">
      <c r="A198" s="56"/>
      <c r="B198" s="66"/>
      <c r="C198" s="30"/>
      <c r="D198" s="31"/>
      <c r="E198" s="31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</row>
    <row r="199" spans="1:17" ht="14.85" customHeight="1" x14ac:dyDescent="0.2">
      <c r="A199" s="65" t="s">
        <v>263</v>
      </c>
      <c r="B199" s="66">
        <v>1000</v>
      </c>
      <c r="C199" s="30">
        <f>K199*B199</f>
        <v>256000</v>
      </c>
      <c r="D199" s="31"/>
      <c r="E199" s="31"/>
      <c r="F199" s="32" t="s">
        <v>28</v>
      </c>
      <c r="G199" s="32" t="s">
        <v>28</v>
      </c>
      <c r="H199" s="32" t="s">
        <v>28</v>
      </c>
      <c r="I199" s="32" t="s">
        <v>28</v>
      </c>
      <c r="J199" s="32" t="s">
        <v>28</v>
      </c>
      <c r="K199" s="32">
        <v>256</v>
      </c>
      <c r="L199" s="32"/>
      <c r="M199" s="32">
        <v>1886</v>
      </c>
      <c r="N199" s="32" t="s">
        <v>208</v>
      </c>
      <c r="O199" s="32" t="s">
        <v>260</v>
      </c>
      <c r="P199" s="32"/>
      <c r="Q199" s="32"/>
    </row>
    <row r="200" spans="1:17" ht="14.85" customHeight="1" x14ac:dyDescent="0.2">
      <c r="A200" s="56" t="s">
        <v>264</v>
      </c>
      <c r="B200" s="66">
        <v>600</v>
      </c>
      <c r="C200" s="30">
        <f>K200*B200</f>
        <v>22800</v>
      </c>
      <c r="D200" s="31"/>
      <c r="E200" s="31"/>
      <c r="F200" s="32" t="s">
        <v>28</v>
      </c>
      <c r="G200" s="32"/>
      <c r="H200" s="32"/>
      <c r="I200" s="32" t="s">
        <v>28</v>
      </c>
      <c r="J200" s="32" t="s">
        <v>28</v>
      </c>
      <c r="K200" s="32">
        <v>38</v>
      </c>
      <c r="L200" s="32"/>
      <c r="M200" s="32">
        <v>1996</v>
      </c>
      <c r="N200" s="32" t="s">
        <v>118</v>
      </c>
      <c r="O200" s="32" t="s">
        <v>265</v>
      </c>
      <c r="P200" s="32"/>
      <c r="Q200" s="32"/>
    </row>
    <row r="201" spans="1:17" ht="14.85" customHeight="1" x14ac:dyDescent="0.2">
      <c r="A201" s="56"/>
      <c r="B201" s="66"/>
      <c r="C201" s="30"/>
      <c r="D201" s="31"/>
      <c r="E201" s="31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</row>
    <row r="202" spans="1:17" ht="14.85" customHeight="1" x14ac:dyDescent="0.2">
      <c r="A202" s="65" t="s">
        <v>266</v>
      </c>
      <c r="B202" s="66">
        <v>800</v>
      </c>
      <c r="C202" s="30">
        <f>K202*B202</f>
        <v>63200</v>
      </c>
      <c r="D202" s="31"/>
      <c r="E202" s="31"/>
      <c r="F202" s="32" t="s">
        <v>28</v>
      </c>
      <c r="G202" s="32"/>
      <c r="H202" s="32" t="s">
        <v>28</v>
      </c>
      <c r="I202" s="32" t="s">
        <v>28</v>
      </c>
      <c r="J202" s="32" t="s">
        <v>28</v>
      </c>
      <c r="K202" s="32">
        <v>79</v>
      </c>
      <c r="L202" s="32"/>
      <c r="M202" s="32">
        <v>1930</v>
      </c>
      <c r="N202" s="32" t="s">
        <v>118</v>
      </c>
      <c r="O202" s="32" t="s">
        <v>260</v>
      </c>
      <c r="P202" s="32"/>
      <c r="Q202" s="32"/>
    </row>
    <row r="203" spans="1:17" ht="14.85" customHeight="1" x14ac:dyDescent="0.2">
      <c r="A203" s="56"/>
      <c r="B203" s="66"/>
      <c r="C203" s="30"/>
      <c r="D203" s="31"/>
      <c r="E203" s="31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</row>
    <row r="204" spans="1:17" ht="14.85" customHeight="1" x14ac:dyDescent="0.2">
      <c r="A204" s="65" t="s">
        <v>267</v>
      </c>
      <c r="B204" s="66">
        <v>800</v>
      </c>
      <c r="C204" s="30">
        <f>K204*B204</f>
        <v>126400</v>
      </c>
      <c r="D204" s="31"/>
      <c r="E204" s="31"/>
      <c r="F204" s="32" t="s">
        <v>28</v>
      </c>
      <c r="G204" s="32" t="s">
        <v>28</v>
      </c>
      <c r="H204" s="32" t="s">
        <v>28</v>
      </c>
      <c r="I204" s="32" t="s">
        <v>28</v>
      </c>
      <c r="J204" s="32" t="s">
        <v>28</v>
      </c>
      <c r="K204" s="32">
        <v>158</v>
      </c>
      <c r="L204" s="32"/>
      <c r="M204" s="32">
        <v>1986</v>
      </c>
      <c r="N204" s="32" t="s">
        <v>118</v>
      </c>
      <c r="O204" s="32" t="s">
        <v>268</v>
      </c>
      <c r="P204" s="32"/>
      <c r="Q204" s="32"/>
    </row>
    <row r="205" spans="1:17" ht="14.85" customHeight="1" x14ac:dyDescent="0.2">
      <c r="A205" s="56" t="s">
        <v>269</v>
      </c>
      <c r="B205" s="66"/>
      <c r="C205" s="30">
        <f>[1]NÕVA!C13</f>
        <v>800</v>
      </c>
      <c r="D205" s="31"/>
      <c r="E205" s="31" t="s">
        <v>28</v>
      </c>
      <c r="F205" s="32" t="s">
        <v>28</v>
      </c>
      <c r="G205" s="32" t="s">
        <v>28</v>
      </c>
      <c r="H205" s="32" t="s">
        <v>28</v>
      </c>
      <c r="I205" s="32" t="s">
        <v>28</v>
      </c>
      <c r="J205" s="32" t="s">
        <v>28</v>
      </c>
      <c r="K205" s="32"/>
      <c r="L205" s="32"/>
      <c r="M205" s="32"/>
      <c r="N205" s="32"/>
      <c r="O205" s="32"/>
      <c r="P205" s="32"/>
      <c r="Q205" s="32"/>
    </row>
    <row r="206" spans="1:17" ht="14.85" customHeight="1" x14ac:dyDescent="0.2">
      <c r="A206" s="56" t="s">
        <v>270</v>
      </c>
      <c r="B206" s="66"/>
      <c r="C206" s="30">
        <f>[1]NÕVA!C12</f>
        <v>2000</v>
      </c>
      <c r="D206" s="31"/>
      <c r="E206" s="31"/>
      <c r="F206" s="32" t="s">
        <v>28</v>
      </c>
      <c r="G206" s="32" t="s">
        <v>28</v>
      </c>
      <c r="H206" s="32"/>
      <c r="I206" s="32" t="s">
        <v>28</v>
      </c>
      <c r="J206" s="32"/>
      <c r="K206" s="32"/>
      <c r="L206" s="32"/>
      <c r="M206" s="32"/>
      <c r="N206" s="32"/>
      <c r="O206" s="32"/>
      <c r="P206" s="32"/>
      <c r="Q206" s="32"/>
    </row>
    <row r="207" spans="1:17" ht="14.85" customHeight="1" x14ac:dyDescent="0.2">
      <c r="A207" s="56"/>
      <c r="B207" s="66"/>
      <c r="C207" s="30"/>
      <c r="D207" s="31"/>
      <c r="E207" s="31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</row>
    <row r="208" spans="1:17" ht="14.85" customHeight="1" x14ac:dyDescent="0.2">
      <c r="A208" s="65" t="s">
        <v>271</v>
      </c>
      <c r="B208" s="66">
        <v>1000</v>
      </c>
      <c r="C208" s="30">
        <f>K208*B208</f>
        <v>956000</v>
      </c>
      <c r="D208" s="31"/>
      <c r="E208" s="31"/>
      <c r="F208" s="32" t="s">
        <v>28</v>
      </c>
      <c r="G208" s="32" t="s">
        <v>28</v>
      </c>
      <c r="H208" s="32" t="s">
        <v>28</v>
      </c>
      <c r="I208" s="32" t="s">
        <v>28</v>
      </c>
      <c r="J208" s="32" t="s">
        <v>28</v>
      </c>
      <c r="K208" s="32">
        <v>956</v>
      </c>
      <c r="L208" s="32"/>
      <c r="M208" s="32">
        <v>2002</v>
      </c>
      <c r="N208" s="32" t="s">
        <v>208</v>
      </c>
      <c r="O208" s="32" t="s">
        <v>83</v>
      </c>
      <c r="P208" s="32"/>
      <c r="Q208" s="32"/>
    </row>
    <row r="209" spans="1:17" ht="14.85" customHeight="1" x14ac:dyDescent="0.2">
      <c r="A209" s="56" t="s">
        <v>272</v>
      </c>
      <c r="B209" s="66"/>
      <c r="C209" s="30">
        <v>10000</v>
      </c>
      <c r="D209" s="31"/>
      <c r="E209" s="31"/>
      <c r="F209" s="32" t="s">
        <v>28</v>
      </c>
      <c r="G209" s="32"/>
      <c r="H209" s="32"/>
      <c r="I209" s="32" t="s">
        <v>28</v>
      </c>
      <c r="J209" s="32" t="s">
        <v>28</v>
      </c>
      <c r="K209" s="32"/>
      <c r="L209" s="32"/>
      <c r="M209" s="32">
        <v>2016</v>
      </c>
      <c r="N209" s="32"/>
      <c r="O209" s="32"/>
      <c r="P209" s="32" t="s">
        <v>273</v>
      </c>
      <c r="Q209" s="32"/>
    </row>
    <row r="210" spans="1:17" ht="14.85" customHeight="1" x14ac:dyDescent="0.2">
      <c r="A210" s="56" t="s">
        <v>274</v>
      </c>
      <c r="B210" s="66">
        <v>800</v>
      </c>
      <c r="C210" s="30">
        <f>K210*B210</f>
        <v>437600</v>
      </c>
      <c r="D210" s="31"/>
      <c r="E210" s="31"/>
      <c r="F210" s="32" t="s">
        <v>28</v>
      </c>
      <c r="G210" s="32" t="s">
        <v>28</v>
      </c>
      <c r="H210" s="32" t="s">
        <v>28</v>
      </c>
      <c r="I210" s="32" t="s">
        <v>28</v>
      </c>
      <c r="J210" s="32" t="s">
        <v>28</v>
      </c>
      <c r="K210" s="32">
        <v>547</v>
      </c>
      <c r="L210" s="32"/>
      <c r="M210" s="32">
        <v>1963</v>
      </c>
      <c r="N210" s="32" t="s">
        <v>118</v>
      </c>
      <c r="O210" s="32" t="s">
        <v>83</v>
      </c>
      <c r="P210" s="32"/>
      <c r="Q210" s="32"/>
    </row>
    <row r="211" spans="1:17" ht="14.85" customHeight="1" x14ac:dyDescent="0.2">
      <c r="A211" s="56" t="s">
        <v>275</v>
      </c>
      <c r="B211" s="66"/>
      <c r="C211" s="30">
        <f>[1]NÕVA!C23</f>
        <v>1400</v>
      </c>
      <c r="D211" s="31"/>
      <c r="E211" s="31"/>
      <c r="F211" s="32" t="s">
        <v>28</v>
      </c>
      <c r="G211" s="32" t="s">
        <v>28</v>
      </c>
      <c r="H211" s="32"/>
      <c r="I211" s="32" t="s">
        <v>28</v>
      </c>
      <c r="J211" s="32" t="s">
        <v>28</v>
      </c>
      <c r="K211" s="32"/>
      <c r="L211" s="32"/>
      <c r="M211" s="32"/>
      <c r="N211" s="32"/>
      <c r="O211" s="32"/>
      <c r="P211" s="32"/>
      <c r="Q211" s="32"/>
    </row>
    <row r="212" spans="1:17" ht="14.85" customHeight="1" x14ac:dyDescent="0.2">
      <c r="A212" s="56" t="s">
        <v>276</v>
      </c>
      <c r="B212" s="66"/>
      <c r="C212" s="30">
        <f>[1]NÕVA!C26+[1]NÕVA!C18+[1]NÕVA!C7</f>
        <v>12680</v>
      </c>
      <c r="D212" s="31"/>
      <c r="E212" s="31"/>
      <c r="F212" s="32" t="s">
        <v>28</v>
      </c>
      <c r="G212" s="32" t="s">
        <v>28</v>
      </c>
      <c r="H212" s="32"/>
      <c r="I212" s="32" t="s">
        <v>28</v>
      </c>
      <c r="J212" s="32" t="s">
        <v>28</v>
      </c>
      <c r="K212" s="32"/>
      <c r="L212" s="32"/>
      <c r="M212" s="32"/>
      <c r="N212" s="32"/>
      <c r="O212" s="32"/>
      <c r="P212" s="32"/>
      <c r="Q212" s="32"/>
    </row>
    <row r="213" spans="1:17" ht="14.85" customHeight="1" x14ac:dyDescent="0.2">
      <c r="A213" s="56" t="s">
        <v>277</v>
      </c>
      <c r="B213" s="66"/>
      <c r="C213" s="30">
        <f>[1]NÕVA!C27</f>
        <v>45000</v>
      </c>
      <c r="D213" s="31"/>
      <c r="E213" s="31"/>
      <c r="F213" s="32" t="s">
        <v>28</v>
      </c>
      <c r="G213" s="32" t="s">
        <v>28</v>
      </c>
      <c r="H213" s="32"/>
      <c r="I213" s="32" t="s">
        <v>28</v>
      </c>
      <c r="J213" s="32" t="s">
        <v>28</v>
      </c>
      <c r="K213" s="32"/>
      <c r="L213" s="32"/>
      <c r="M213" s="32"/>
      <c r="N213" s="32"/>
      <c r="O213" s="32"/>
      <c r="P213" s="32"/>
      <c r="Q213" s="32"/>
    </row>
    <row r="214" spans="1:17" ht="14.85" customHeight="1" x14ac:dyDescent="0.2">
      <c r="A214" s="56"/>
      <c r="B214" s="66"/>
      <c r="C214" s="30"/>
      <c r="D214" s="31"/>
      <c r="E214" s="31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</row>
    <row r="215" spans="1:17" ht="14.85" customHeight="1" x14ac:dyDescent="0.2">
      <c r="A215" s="65" t="s">
        <v>278</v>
      </c>
      <c r="B215" s="66">
        <v>800</v>
      </c>
      <c r="C215" s="30">
        <f>K215*B215</f>
        <v>182400</v>
      </c>
      <c r="D215" s="31"/>
      <c r="E215" s="31"/>
      <c r="F215" s="32" t="s">
        <v>28</v>
      </c>
      <c r="G215" s="32"/>
      <c r="H215" s="32" t="s">
        <v>28</v>
      </c>
      <c r="I215" s="32" t="s">
        <v>28</v>
      </c>
      <c r="J215" s="32" t="s">
        <v>28</v>
      </c>
      <c r="K215" s="32">
        <v>228</v>
      </c>
      <c r="L215" s="32"/>
      <c r="M215" s="32">
        <v>1976</v>
      </c>
      <c r="N215" s="32" t="s">
        <v>118</v>
      </c>
      <c r="O215" s="32" t="s">
        <v>260</v>
      </c>
      <c r="P215" s="32"/>
      <c r="Q215" s="32"/>
    </row>
    <row r="216" spans="1:17" ht="14.85" customHeight="1" x14ac:dyDescent="0.2">
      <c r="A216" s="56"/>
      <c r="B216" s="66"/>
      <c r="C216" s="30"/>
      <c r="D216" s="31"/>
      <c r="E216" s="31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</row>
    <row r="217" spans="1:17" ht="14.85" customHeight="1" x14ac:dyDescent="0.2">
      <c r="A217" s="65" t="s">
        <v>279</v>
      </c>
      <c r="B217" s="66"/>
      <c r="C217" s="30"/>
      <c r="D217" s="31"/>
      <c r="E217" s="31"/>
      <c r="F217" s="32"/>
      <c r="G217" s="32"/>
      <c r="H217" s="32"/>
      <c r="I217" s="32"/>
      <c r="J217" s="32"/>
      <c r="K217" s="32">
        <v>72</v>
      </c>
      <c r="L217" s="32"/>
      <c r="M217" s="32">
        <v>1984</v>
      </c>
      <c r="N217" s="32" t="s">
        <v>118</v>
      </c>
      <c r="O217" s="32" t="s">
        <v>83</v>
      </c>
      <c r="P217" s="32"/>
      <c r="Q217" s="32"/>
    </row>
    <row r="218" spans="1:17" ht="14.85" customHeight="1" x14ac:dyDescent="0.2">
      <c r="A218" s="56" t="s">
        <v>24</v>
      </c>
      <c r="B218" s="66">
        <v>300</v>
      </c>
      <c r="C218" s="30">
        <f>K217*B218</f>
        <v>21600</v>
      </c>
      <c r="D218" s="31"/>
      <c r="E218" s="31"/>
      <c r="F218" s="32" t="s">
        <v>28</v>
      </c>
      <c r="G218" s="32" t="s">
        <v>28</v>
      </c>
      <c r="H218" s="32"/>
      <c r="I218" s="32" t="s">
        <v>28</v>
      </c>
      <c r="J218" s="32"/>
      <c r="K218" s="32"/>
      <c r="L218" s="32"/>
      <c r="M218" s="32"/>
      <c r="N218" s="32"/>
      <c r="O218" s="32"/>
      <c r="P218" s="32"/>
      <c r="Q218" s="32"/>
    </row>
    <row r="219" spans="1:17" ht="14.85" customHeight="1" x14ac:dyDescent="0.2">
      <c r="A219" s="56" t="s">
        <v>280</v>
      </c>
      <c r="B219" s="66"/>
      <c r="C219" s="30">
        <f>[1]NÕVA!C31</f>
        <v>2000</v>
      </c>
      <c r="D219" s="31"/>
      <c r="E219" s="31"/>
      <c r="F219" s="32" t="s">
        <v>28</v>
      </c>
      <c r="G219" s="32" t="s">
        <v>28</v>
      </c>
      <c r="H219" s="32"/>
      <c r="I219" s="32" t="s">
        <v>28</v>
      </c>
      <c r="J219" s="32"/>
      <c r="K219" s="32"/>
      <c r="L219" s="32"/>
      <c r="M219" s="32"/>
      <c r="N219" s="32"/>
      <c r="O219" s="32"/>
      <c r="P219" s="32"/>
      <c r="Q219" s="32"/>
    </row>
    <row r="220" spans="1:17" ht="14.85" customHeight="1" x14ac:dyDescent="0.2">
      <c r="A220" s="56"/>
      <c r="B220" s="66"/>
      <c r="C220" s="30"/>
      <c r="D220" s="31"/>
      <c r="E220" s="31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</row>
    <row r="221" spans="1:17" ht="14.85" customHeight="1" x14ac:dyDescent="0.2">
      <c r="A221" s="65" t="s">
        <v>281</v>
      </c>
      <c r="B221" s="66"/>
      <c r="C221" s="30"/>
      <c r="D221" s="31"/>
      <c r="E221" s="31"/>
      <c r="F221" s="32"/>
      <c r="G221" s="32"/>
      <c r="H221" s="32"/>
      <c r="I221" s="32"/>
      <c r="J221" s="32"/>
      <c r="K221" s="32">
        <v>48</v>
      </c>
      <c r="L221" s="32"/>
      <c r="M221" s="32">
        <v>1984</v>
      </c>
      <c r="N221" s="32" t="s">
        <v>118</v>
      </c>
      <c r="O221" s="32" t="s">
        <v>83</v>
      </c>
      <c r="P221" s="32"/>
      <c r="Q221" s="32"/>
    </row>
    <row r="222" spans="1:17" ht="14.85" customHeight="1" x14ac:dyDescent="0.2">
      <c r="A222" s="56" t="s">
        <v>24</v>
      </c>
      <c r="B222" s="66">
        <v>300</v>
      </c>
      <c r="C222" s="30">
        <f>K221*B222</f>
        <v>14400</v>
      </c>
      <c r="D222" s="31"/>
      <c r="E222" s="31"/>
      <c r="F222" s="32" t="s">
        <v>28</v>
      </c>
      <c r="G222" s="32" t="s">
        <v>28</v>
      </c>
      <c r="H222" s="32"/>
      <c r="I222" s="32" t="s">
        <v>28</v>
      </c>
      <c r="J222" s="32"/>
      <c r="K222" s="32"/>
      <c r="L222" s="32"/>
      <c r="M222" s="32"/>
      <c r="N222" s="32"/>
      <c r="O222" s="32"/>
      <c r="P222" s="32"/>
      <c r="Q222" s="32"/>
    </row>
    <row r="223" spans="1:17" ht="14.85" customHeight="1" x14ac:dyDescent="0.2">
      <c r="A223" s="56"/>
      <c r="B223" s="66"/>
      <c r="C223" s="30"/>
      <c r="D223" s="31"/>
      <c r="E223" s="31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</row>
    <row r="224" spans="1:17" ht="14.85" customHeight="1" x14ac:dyDescent="0.2">
      <c r="A224" s="65" t="s">
        <v>282</v>
      </c>
      <c r="B224" s="66"/>
      <c r="C224" s="30"/>
      <c r="D224" s="31"/>
      <c r="E224" s="31"/>
      <c r="F224" s="32"/>
      <c r="G224" s="32"/>
      <c r="H224" s="32"/>
      <c r="I224" s="32"/>
      <c r="J224" s="32"/>
      <c r="K224" s="32">
        <v>58</v>
      </c>
      <c r="L224" s="32"/>
      <c r="M224" s="32">
        <v>1985</v>
      </c>
      <c r="N224" s="32" t="s">
        <v>118</v>
      </c>
      <c r="O224" s="32" t="s">
        <v>83</v>
      </c>
      <c r="P224" s="32"/>
      <c r="Q224" s="32"/>
    </row>
    <row r="225" spans="1:17" ht="14.85" customHeight="1" x14ac:dyDescent="0.2">
      <c r="A225" s="56" t="s">
        <v>24</v>
      </c>
      <c r="B225" s="66">
        <v>300</v>
      </c>
      <c r="C225" s="30">
        <f>K224*B225</f>
        <v>17400</v>
      </c>
      <c r="D225" s="31"/>
      <c r="E225" s="31"/>
      <c r="F225" s="32" t="s">
        <v>28</v>
      </c>
      <c r="G225" s="32" t="s">
        <v>28</v>
      </c>
      <c r="H225" s="32"/>
      <c r="I225" s="32" t="s">
        <v>28</v>
      </c>
      <c r="J225" s="32"/>
      <c r="K225" s="32"/>
      <c r="L225" s="32"/>
      <c r="M225" s="32"/>
      <c r="N225" s="32"/>
      <c r="O225" s="32"/>
      <c r="P225" s="32"/>
      <c r="Q225" s="32"/>
    </row>
    <row r="226" spans="1:17" ht="14.85" customHeight="1" x14ac:dyDescent="0.2">
      <c r="A226" s="56"/>
      <c r="B226" s="66"/>
      <c r="C226" s="30"/>
      <c r="D226" s="31"/>
      <c r="E226" s="31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</row>
    <row r="227" spans="1:17" ht="14.85" customHeight="1" x14ac:dyDescent="0.2">
      <c r="A227" s="65" t="s">
        <v>283</v>
      </c>
      <c r="B227" s="66">
        <v>600</v>
      </c>
      <c r="C227" s="30">
        <f>B227*K227</f>
        <v>158400</v>
      </c>
      <c r="D227" s="40"/>
      <c r="E227" s="40"/>
      <c r="F227" s="32" t="s">
        <v>28</v>
      </c>
      <c r="G227" s="32"/>
      <c r="H227" s="32"/>
      <c r="I227" s="32" t="s">
        <v>28</v>
      </c>
      <c r="J227" s="32"/>
      <c r="K227" s="32">
        <v>264</v>
      </c>
      <c r="L227" s="32"/>
      <c r="M227" s="32">
        <v>1976</v>
      </c>
      <c r="N227" s="32"/>
      <c r="O227" s="32" t="s">
        <v>284</v>
      </c>
      <c r="P227" s="32"/>
      <c r="Q227" s="32"/>
    </row>
    <row r="228" spans="1:17" ht="14.25" customHeight="1" x14ac:dyDescent="0.2">
      <c r="A228" s="56"/>
      <c r="B228" s="66"/>
      <c r="C228" s="62"/>
      <c r="D228" s="40"/>
      <c r="E228" s="40"/>
      <c r="F228" s="32"/>
      <c r="G228" s="32"/>
      <c r="H228" s="32"/>
      <c r="I228" s="32"/>
      <c r="J228" s="29"/>
      <c r="K228" s="29"/>
      <c r="L228" s="29"/>
      <c r="M228" s="29"/>
      <c r="N228" s="29"/>
      <c r="O228" s="29"/>
      <c r="P228" s="29"/>
      <c r="Q228" s="29"/>
    </row>
    <row r="229" spans="1:17" ht="14.85" customHeight="1" x14ac:dyDescent="0.2">
      <c r="A229" s="69"/>
      <c r="B229" s="61" t="s">
        <v>285</v>
      </c>
      <c r="C229" s="34">
        <f>SUM(C9:C228)</f>
        <v>44313307.307488941</v>
      </c>
      <c r="D229" s="35"/>
      <c r="E229" s="35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</row>
  </sheetData>
  <mergeCells count="8">
    <mergeCell ref="N7:N8"/>
    <mergeCell ref="O7:Q7"/>
    <mergeCell ref="A7:A8"/>
    <mergeCell ref="B7:B8"/>
    <mergeCell ref="F7:J7"/>
    <mergeCell ref="K7:K8"/>
    <mergeCell ref="L7:L8"/>
    <mergeCell ref="M7:M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Liina Kaljuveer</dc:creator>
  <cp:lastModifiedBy>Liina Kaljuveer</cp:lastModifiedBy>
  <dcterms:created xsi:type="dcterms:W3CDTF">2019-05-28T06:52:54Z</dcterms:created>
  <dcterms:modified xsi:type="dcterms:W3CDTF">2019-05-28T06:54:03Z</dcterms:modified>
</cp:coreProperties>
</file>